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90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Sheet1!$1:$4</definedName>
  </definedNames>
  <calcPr calcId="144525" concurrentCalc="0"/>
</workbook>
</file>

<file path=xl/sharedStrings.xml><?xml version="1.0" encoding="utf-8"?>
<sst xmlns="http://schemas.openxmlformats.org/spreadsheetml/2006/main" count="247" uniqueCount="157">
  <si>
    <t>靖宇县2024年度巩固拓展脱贫攻坚成果和乡村振兴项目预安排计划</t>
  </si>
  <si>
    <t>序号</t>
  </si>
  <si>
    <t xml:space="preserve"> 项目基本信息</t>
  </si>
  <si>
    <t xml:space="preserve"> 项目投资规模
（万元）</t>
  </si>
  <si>
    <t>受益对象信息
（人次）</t>
  </si>
  <si>
    <t>项目
绩效
目标</t>
  </si>
  <si>
    <t>群众参与利益联结机制</t>
  </si>
  <si>
    <t>项目
名称</t>
  </si>
  <si>
    <t>建设
性质</t>
  </si>
  <si>
    <t>建设
地点</t>
  </si>
  <si>
    <t>建设
内容</t>
  </si>
  <si>
    <t>进度
计划</t>
  </si>
  <si>
    <t>补助
标准</t>
  </si>
  <si>
    <t>行业
主管
部门</t>
  </si>
  <si>
    <t>责任
单位</t>
  </si>
  <si>
    <t>合计</t>
  </si>
  <si>
    <t>筹资方式</t>
  </si>
  <si>
    <t>其中：</t>
  </si>
  <si>
    <t>衔接资金</t>
  </si>
  <si>
    <t>其他
资金</t>
  </si>
  <si>
    <t>脱贫
人口数</t>
  </si>
  <si>
    <t>监测
对象数</t>
  </si>
  <si>
    <t>农业生产发展项目小计</t>
  </si>
  <si>
    <t>一</t>
  </si>
  <si>
    <t>资产收益项目</t>
  </si>
  <si>
    <t>靖宇县赤松镇和牛培育养殖产业发展示范园区基础设施建设项目</t>
  </si>
  <si>
    <t>续建</t>
  </si>
  <si>
    <t>赤松村</t>
  </si>
  <si>
    <t>总投资8773万元，政府投资6000万元，建设期三年。建设牛舍6栋共计18100㎡，有机肥处理区1344㎡，饲料区6996㎡，展厅1467㎡及管线场地工程。去年完成6栋牛舍及厂区主体建设，今年全部完工</t>
  </si>
  <si>
    <t>2024.3-2024.12</t>
  </si>
  <si>
    <t>牛舍1600元/㎡；饲料区1000元/㎡；展厅3600元/㎡</t>
  </si>
  <si>
    <t>农业农村局、畜牧兽医管理总站</t>
  </si>
  <si>
    <t>乡村振兴服务中心</t>
  </si>
  <si>
    <t>项目建成后可带动14个村，使800人受益，预计年增加村集体收入270万元</t>
  </si>
  <si>
    <t>公司+村集体+基地+农户，当地群众参与项目入股或就业</t>
  </si>
  <si>
    <t>花园口镇花园村民宿建设项目</t>
  </si>
  <si>
    <t>花园村</t>
  </si>
  <si>
    <t>总投资1000万元，建设期两年。民宿面积 1400 ㎡（大床房 10 间、标准间 5 间），配套用房面积690.37 ㎡及设备。去年整体基本完成，今年全部完工</t>
  </si>
  <si>
    <t>2024.3-2024.7</t>
  </si>
  <si>
    <t>4000元/㎡</t>
  </si>
  <si>
    <t>住建局、文广旅局</t>
  </si>
  <si>
    <t>花园口镇人民政府</t>
  </si>
  <si>
    <t>项目建成后可带动1个村，使660人受益，预计年增加村集体收入55.27万元</t>
  </si>
  <si>
    <t>公司+村集体+农户，当地群众参与项目入股或就业</t>
  </si>
  <si>
    <t>花园口镇松江村旅游船舶项目</t>
  </si>
  <si>
    <t>松江村</t>
  </si>
  <si>
    <t>总投资5115.69万元，建设期两年。购置游览船1艘，包括船体部分、轮机部分、电器部分及其他附属设施。去年完成一期工程，今年全部完工</t>
  </si>
  <si>
    <t>5115万元/艘</t>
  </si>
  <si>
    <t>文广旅局</t>
  </si>
  <si>
    <t>项目建成后可带动8个村，使1252人受益，预计年增加村集体收入205万元</t>
  </si>
  <si>
    <t>濛江乡南天门村冷库建设项目</t>
  </si>
  <si>
    <t>南天门村</t>
  </si>
  <si>
    <t>总投资200万元，建设期两年。建设冷库500㎡。电气工程及制冷设备。去年完成主体建设，今年全部完工</t>
  </si>
  <si>
    <t>3000元/㎡；电气工程15万元；制冷设备35万元</t>
  </si>
  <si>
    <t>农业农村局</t>
  </si>
  <si>
    <t>濛江乡人民政府</t>
  </si>
  <si>
    <t>项目建成后可带动1个村，使185人受益，预计年增加村集体收入10万元</t>
  </si>
  <si>
    <t>三道湖镇支边村仓储厂房建设项目</t>
  </si>
  <si>
    <t>支边村</t>
  </si>
  <si>
    <t>项目总投资400万元，建设期两年。建设仓储厂房2300㎡。去年完成厂房主体建设，今年全部完工</t>
  </si>
  <si>
    <t>厂房1700元/㎡</t>
  </si>
  <si>
    <t>三道湖镇人民政府</t>
  </si>
  <si>
    <t>项目建成后可带动1个村，使30人受益，预计年增加村集体收入20万元</t>
  </si>
  <si>
    <t>赤松镇鲜食玉米蒸煮车间建设项目</t>
  </si>
  <si>
    <t>项目总投资550万，建设期两年。建设鲜食玉米加工厂房1座，速冻库1座，设备机房1座等。去年完成主体建设，今年全部完工</t>
  </si>
  <si>
    <t>厂房4000元/㎡；、冷库3000元/㎡；机房及设备购置200万元；水池3000元/吨；硬化200元/㎡</t>
  </si>
  <si>
    <t>赤松镇人民政府</t>
  </si>
  <si>
    <t>项目建成后可带动7个村，使853人受益，预计年增加村集体收入27.5万元</t>
  </si>
  <si>
    <t>龙泉镇南阳村农业一体化产业圈项目</t>
  </si>
  <si>
    <t>南阳村</t>
  </si>
  <si>
    <t>项目总投资198万元，建设期两年。购买民房3处，改造装修430㎡。去年完成房屋购买及部分装修，今年全部完工</t>
  </si>
  <si>
    <t>66万元/处</t>
  </si>
  <si>
    <t>龙泉镇人民政府</t>
  </si>
  <si>
    <t>项目建成后可带动1个村，使430人受益，预计年增加村集体收入10万元</t>
  </si>
  <si>
    <t>肉牛屠宰加工厂一期建设项目</t>
  </si>
  <si>
    <t>长白山靖宇食品医药产业园区</t>
  </si>
  <si>
    <r>
      <rPr>
        <sz val="10"/>
        <rFont val="仿宋"/>
        <charset val="134"/>
      </rPr>
      <t>总投资2900万元，建设期两年。建肉牛屠宰加工车间1栋，设备用房1栋，污水处理站1座，建1座容积720m</t>
    </r>
    <r>
      <rPr>
        <sz val="10"/>
        <rFont val="宋体"/>
        <charset val="134"/>
      </rPr>
      <t>³</t>
    </r>
    <r>
      <rPr>
        <sz val="10"/>
        <rFont val="仿宋"/>
        <charset val="134"/>
      </rPr>
      <t>的消防水池。去年完成基础工程，今年全部完工</t>
    </r>
  </si>
  <si>
    <t>1900元/㎡</t>
  </si>
  <si>
    <t>畜牧兽医管理总站</t>
  </si>
  <si>
    <t>项目建成后可带动10个村，使557人受益，预计年增加村集体收入145万元</t>
  </si>
  <si>
    <t>欠发达国有林场巩固提升项目</t>
  </si>
  <si>
    <t>新建</t>
  </si>
  <si>
    <t>靖宇镇</t>
  </si>
  <si>
    <t>2024.1-2024.12</t>
  </si>
  <si>
    <t>行业标准</t>
  </si>
  <si>
    <t>靖宇县自然资源局</t>
  </si>
  <si>
    <t>改善生产生活条件</t>
  </si>
  <si>
    <t>政府+农户</t>
  </si>
  <si>
    <t>二</t>
  </si>
  <si>
    <t>因户施策、以奖代补（庭院经济）项目</t>
  </si>
  <si>
    <t>8个乡镇</t>
  </si>
  <si>
    <t>用于脱贫户、监测户种植、养殖项目</t>
  </si>
  <si>
    <t>上限2200元/人</t>
  </si>
  <si>
    <t>各乡镇人民政府</t>
  </si>
  <si>
    <t>支持有劳动能力脱困户，发展产业项目</t>
  </si>
  <si>
    <t>资金补助，农户自主经营，增收致富</t>
  </si>
  <si>
    <t>三</t>
  </si>
  <si>
    <t>小额贷款贴息</t>
  </si>
  <si>
    <t>对上年全县所有有劳动能力脱贫人口为发展生产而产生的贷款，按照同期银行贷款基准利率予以财政全额贴息</t>
  </si>
  <si>
    <t>利率4.35%</t>
  </si>
  <si>
    <t>贷款贴息，保证百姓正常进行生产活动</t>
  </si>
  <si>
    <t>解决农户发展产业资金不足，农户参与贴息补助</t>
  </si>
  <si>
    <t>四</t>
  </si>
  <si>
    <t>吉乡农创园项目</t>
  </si>
  <si>
    <t>公共基础设施提档升级</t>
  </si>
  <si>
    <t>执行行业标准</t>
  </si>
  <si>
    <t>改善生活生产条件，提升村民幸福感</t>
  </si>
  <si>
    <t>农村基础设施建设项目小计</t>
  </si>
  <si>
    <t>农村基础设施</t>
  </si>
  <si>
    <t>中小河流珠子河靖宇县龙泉镇大北山村至二参场村段治理工程</t>
  </si>
  <si>
    <t>大北山村</t>
  </si>
  <si>
    <t>总投资1957万元，建设期两年。建重力式浆砌石挡墙1005米，雷诺护垫护岸1420米，柳树桩护岸长1206米，排水涵管1处。去年完成一期工程，今年全部完工</t>
  </si>
  <si>
    <t>无纺布11.85/平米，雷诺护垫487/立方米，浆砌石挡墙485/立方米，石笼433/立方米，柳树桩/19元</t>
  </si>
  <si>
    <t>水利局</t>
  </si>
  <si>
    <t>改善生态环境，保护生命财产安全1008人，保护耕地0.56万亩。</t>
  </si>
  <si>
    <t>公益性资产，群众就地就近就业</t>
  </si>
  <si>
    <t>2023年靖宇县农村供水保障及维修工程</t>
  </si>
  <si>
    <t>4个乡镇</t>
  </si>
  <si>
    <r>
      <rPr>
        <sz val="10"/>
        <rFont val="仿宋"/>
        <charset val="134"/>
      </rPr>
      <t>总投资700万元，建设期两年。建引泉集水池1座，蓄水池（50m</t>
    </r>
    <r>
      <rPr>
        <sz val="10"/>
        <rFont val="宋体"/>
        <charset val="134"/>
      </rPr>
      <t>³</t>
    </r>
    <r>
      <rPr>
        <sz val="10"/>
        <rFont val="仿宋"/>
        <charset val="134"/>
      </rPr>
      <t>）2座，打机井1眼，泵房1座，铺设管路29.33千米，砼阀门井33座，购置机井设备1套。去年完成一期工程，今年全部完工</t>
    </r>
  </si>
  <si>
    <t>泵房7.2万元/座，机井5.7万元/眼，水源保护2.4万元/处，阀门井0.4万元/座，管线开挖及回填40元/米</t>
  </si>
  <si>
    <t>保障我县农村居民饮水安全，受益人口数630人</t>
  </si>
  <si>
    <t>靖宇县农村生活污水处理设施建设项目</t>
  </si>
  <si>
    <t>珠子河村、松江村</t>
  </si>
  <si>
    <t>总投资1701万元，建设期两年。珠子河村：道路面积为1454.5㎡，污水管线长度1310米，污水连接管长度255米，检查井64座，污水收集池选型10号钢筋混凝土化粪池有效容积40㎡(1座)；松江村：污水管线5776.51米，排水检查井167座，污水收集池6座，卫生间改造150户。去年完成珠子河村建设及松江村开工建设，今年全部完工</t>
  </si>
  <si>
    <t>污水管线750元/米；收集池22万元/座</t>
  </si>
  <si>
    <t>完善生活生产设施、整治村容村貌、综合治理水环境</t>
  </si>
  <si>
    <t>靖宇镇畜禽粪污资源化利用基础设施建设项目</t>
  </si>
  <si>
    <t>修建仓库600平方米、发酵池2座，共352平方米。</t>
  </si>
  <si>
    <t>直接费用：1500-2000/平方米</t>
  </si>
  <si>
    <t>农业农村局、乡村振兴服务中心</t>
  </si>
  <si>
    <t>靖宇镇人民政府</t>
  </si>
  <si>
    <t>示范村创建项目</t>
  </si>
  <si>
    <t>14个示范村</t>
  </si>
  <si>
    <t>达到示范村“九有六无”创建标准，提升村民幸福感，受益人口数1500人</t>
  </si>
  <si>
    <t>其他项目小计</t>
  </si>
  <si>
    <t>春、秋季雨露计划</t>
  </si>
  <si>
    <t>靖宇县8个乡镇</t>
  </si>
  <si>
    <t>每个学生每学期补助1500元</t>
  </si>
  <si>
    <t>每学期1500元/人</t>
  </si>
  <si>
    <t>解决466人次学生上学困难</t>
  </si>
  <si>
    <t>政府+脱贫户</t>
  </si>
  <si>
    <t>外出务工一次性往返交通补助</t>
  </si>
  <si>
    <t>对全县脱贫户、监测户到省外、省内县外务工满3个月以上的，一次性往返交通补助</t>
  </si>
  <si>
    <t>上线1600元/人</t>
  </si>
  <si>
    <t>减轻脱贫户及监测户外出务工成本</t>
  </si>
  <si>
    <t>靖宇县示范村村庄规划编制费</t>
  </si>
  <si>
    <t>14个村</t>
  </si>
  <si>
    <t>每个村庄规划5万元</t>
  </si>
  <si>
    <t>5万元/个</t>
  </si>
  <si>
    <t>自然资源局</t>
  </si>
  <si>
    <t>各乡镇</t>
  </si>
  <si>
    <t>因地制宜推进示范创建村村庄规划编制全覆盖，确保一张蓝图绘到底</t>
  </si>
  <si>
    <t>易地搬迁后续扶持项目</t>
  </si>
  <si>
    <t>靖宇镇、花园口镇</t>
  </si>
  <si>
    <t>2023.1-2023.12</t>
  </si>
  <si>
    <t>靖宇县乡村振兴服务中心</t>
  </si>
  <si>
    <t>稳的住、能致富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</si>
</sst>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 "/>
  </numFmts>
  <fonts count="40">
    <font>
      <sz val="11"/>
      <color theme="1"/>
      <name val="宋体"/>
      <charset val="134"/>
      <scheme val="minor"/>
    </font>
    <font>
      <sz val="20"/>
      <name val="方正小标宋简体"/>
      <charset val="134"/>
    </font>
    <font>
      <sz val="12"/>
      <color theme="1"/>
      <name val="黑体"/>
      <charset val="134"/>
    </font>
    <font>
      <sz val="12"/>
      <name val="黑体"/>
      <charset val="134"/>
    </font>
    <font>
      <b/>
      <sz val="9"/>
      <name val="仿宋"/>
      <charset val="134"/>
    </font>
    <font>
      <sz val="9"/>
      <name val="黑体"/>
      <charset val="134"/>
    </font>
    <font>
      <sz val="12"/>
      <name val="仿宋"/>
      <charset val="134"/>
    </font>
    <font>
      <sz val="10"/>
      <name val="仿宋"/>
      <charset val="134"/>
    </font>
    <font>
      <sz val="9"/>
      <color theme="1"/>
      <name val="仿宋"/>
      <charset val="134"/>
    </font>
    <font>
      <sz val="9"/>
      <name val="仿宋"/>
      <charset val="134"/>
    </font>
    <font>
      <sz val="10"/>
      <color indexed="8"/>
      <name val="仿宋"/>
      <charset val="134"/>
    </font>
    <font>
      <sz val="10"/>
      <color indexed="8"/>
      <name val="宋体"/>
      <charset val="134"/>
    </font>
    <font>
      <b/>
      <sz val="9"/>
      <color theme="1"/>
      <name val="宋体"/>
      <charset val="134"/>
      <scheme val="minor"/>
    </font>
    <font>
      <b/>
      <sz val="9"/>
      <color theme="1"/>
      <name val="仿宋"/>
      <charset val="134"/>
    </font>
    <font>
      <sz val="10"/>
      <color theme="1"/>
      <name val="仿宋"/>
      <charset val="134"/>
    </font>
    <font>
      <b/>
      <sz val="12"/>
      <color theme="1"/>
      <name val="宋体"/>
      <charset val="134"/>
      <scheme val="minor"/>
    </font>
    <font>
      <sz val="8"/>
      <name val="仿宋"/>
      <charset val="134"/>
    </font>
    <font>
      <sz val="12"/>
      <color indexed="8"/>
      <name val="宋体"/>
      <charset val="134"/>
    </font>
    <font>
      <sz val="8"/>
      <color indexed="8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4" borderId="10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5" borderId="13" applyNumberFormat="0" applyAlignment="0" applyProtection="0">
      <alignment vertical="center"/>
    </xf>
    <xf numFmtId="0" fontId="28" fillId="6" borderId="14" applyNumberFormat="0" applyAlignment="0" applyProtection="0">
      <alignment vertical="center"/>
    </xf>
    <xf numFmtId="0" fontId="29" fillId="6" borderId="13" applyNumberFormat="0" applyAlignment="0" applyProtection="0">
      <alignment vertical="center"/>
    </xf>
    <xf numFmtId="0" fontId="30" fillId="7" borderId="15" applyNumberFormat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8" fillId="0" borderId="0" applyBorder="0"/>
  </cellStyleXfs>
  <cellXfs count="68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4" fillId="0" borderId="6" xfId="49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7" fillId="0" borderId="6" xfId="49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justify" vertical="center" indent="2"/>
    </xf>
    <xf numFmtId="0" fontId="8" fillId="0" borderId="6" xfId="0" applyFont="1" applyFill="1" applyBorder="1" applyAlignment="1">
      <alignment horizontal="center" vertical="center" wrapText="1"/>
    </xf>
    <xf numFmtId="0" fontId="9" fillId="0" borderId="6" xfId="49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4" fillId="0" borderId="2" xfId="49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11" fillId="0" borderId="6" xfId="0" applyFont="1" applyFill="1" applyBorder="1" applyAlignment="1">
      <alignment horizontal="center" vertical="center" wrapText="1"/>
    </xf>
    <xf numFmtId="0" fontId="7" fillId="0" borderId="6" xfId="0" applyNumberFormat="1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176" fontId="9" fillId="0" borderId="6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10" fontId="15" fillId="0" borderId="6" xfId="0" applyNumberFormat="1" applyFont="1" applyBorder="1" applyAlignment="1">
      <alignment vertical="center"/>
    </xf>
    <xf numFmtId="0" fontId="2" fillId="0" borderId="7" xfId="0" applyFont="1" applyBorder="1" applyAlignment="1">
      <alignment horizontal="left" vertical="center"/>
    </xf>
    <xf numFmtId="0" fontId="15" fillId="0" borderId="6" xfId="0" applyFont="1" applyBorder="1" applyAlignment="1">
      <alignment vertical="center"/>
    </xf>
    <xf numFmtId="177" fontId="7" fillId="0" borderId="6" xfId="0" applyNumberFormat="1" applyFont="1" applyFill="1" applyBorder="1" applyAlignment="1">
      <alignment horizontal="center" vertical="center" wrapText="1"/>
    </xf>
    <xf numFmtId="177" fontId="10" fillId="0" borderId="6" xfId="0" applyNumberFormat="1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 wrapText="1"/>
    </xf>
    <xf numFmtId="177" fontId="14" fillId="0" borderId="6" xfId="0" applyNumberFormat="1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vertical="center"/>
    </xf>
    <xf numFmtId="0" fontId="18" fillId="0" borderId="6" xfId="0" applyFont="1" applyFill="1" applyBorder="1" applyAlignment="1">
      <alignment vertical="center" wrapText="1"/>
    </xf>
    <xf numFmtId="0" fontId="10" fillId="0" borderId="6" xfId="0" applyFont="1" applyFill="1" applyBorder="1" applyAlignment="1">
      <alignment vertical="center" wrapText="1"/>
    </xf>
    <xf numFmtId="0" fontId="18" fillId="0" borderId="6" xfId="49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center"/>
    </xf>
    <xf numFmtId="0" fontId="15" fillId="0" borderId="6" xfId="0" applyFont="1" applyFill="1" applyBorder="1" applyAlignment="1">
      <alignment vertical="center"/>
    </xf>
    <xf numFmtId="177" fontId="7" fillId="0" borderId="6" xfId="0" applyNumberFormat="1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6" xfId="49" applyFont="1" applyFill="1" applyBorder="1" applyAlignment="1">
      <alignment horizontal="center" vertical="center" wrapText="1"/>
    </xf>
    <xf numFmtId="177" fontId="6" fillId="0" borderId="6" xfId="0" applyNumberFormat="1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vertical="center" wrapText="1"/>
    </xf>
    <xf numFmtId="0" fontId="14" fillId="0" borderId="6" xfId="0" applyFont="1" applyFill="1" applyBorder="1">
      <alignment vertic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0" fillId="0" borderId="6" xfId="0" applyBorder="1">
      <alignment vertical="center"/>
    </xf>
    <xf numFmtId="0" fontId="16" fillId="0" borderId="6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1"/>
  <sheetViews>
    <sheetView tabSelected="1" zoomScale="130" zoomScaleNormal="130" zoomScaleSheetLayoutView="115" workbookViewId="0">
      <pane ySplit="4" topLeftCell="A5" activePane="bottomLeft" state="frozen"/>
      <selection/>
      <selection pane="bottomLeft" activeCell="S28" sqref="S28"/>
    </sheetView>
  </sheetViews>
  <sheetFormatPr defaultColWidth="9" defaultRowHeight="13.5"/>
  <cols>
    <col min="1" max="1" width="5.21666666666667" customWidth="1"/>
    <col min="2" max="2" width="13.65" customWidth="1"/>
    <col min="3" max="3" width="5.625" customWidth="1"/>
    <col min="4" max="4" width="6.625" customWidth="1"/>
    <col min="5" max="5" width="23.075" customWidth="1"/>
    <col min="6" max="6" width="8.25" customWidth="1"/>
    <col min="7" max="7" width="8.375" customWidth="1"/>
    <col min="8" max="9" width="6.625" customWidth="1"/>
    <col min="10" max="10" width="7.975" style="1" customWidth="1"/>
    <col min="11" max="11" width="7.98333333333333" customWidth="1"/>
    <col min="12" max="12" width="5.875" customWidth="1"/>
    <col min="13" max="13" width="6" customWidth="1"/>
    <col min="14" max="14" width="8.25" customWidth="1"/>
    <col min="15" max="15" width="7" customWidth="1"/>
    <col min="16" max="16" width="11.75" customWidth="1"/>
  </cols>
  <sheetData>
    <row r="1" ht="33" customHeight="1" spans="1:16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ht="33" customHeight="1" spans="1:17">
      <c r="A2" s="3" t="s">
        <v>1</v>
      </c>
      <c r="B2" s="4" t="s">
        <v>2</v>
      </c>
      <c r="C2" s="5"/>
      <c r="D2" s="5"/>
      <c r="E2" s="5"/>
      <c r="F2" s="5"/>
      <c r="G2" s="5"/>
      <c r="H2" s="5"/>
      <c r="I2" s="34"/>
      <c r="J2" s="4" t="s">
        <v>3</v>
      </c>
      <c r="K2" s="5"/>
      <c r="L2" s="34"/>
      <c r="M2" s="4" t="s">
        <v>4</v>
      </c>
      <c r="N2" s="5"/>
      <c r="O2" s="34"/>
      <c r="P2" s="35" t="s">
        <v>5</v>
      </c>
      <c r="Q2" s="64" t="s">
        <v>6</v>
      </c>
    </row>
    <row r="3" ht="26" customHeight="1" spans="1:17">
      <c r="A3" s="6"/>
      <c r="B3" s="7" t="s">
        <v>7</v>
      </c>
      <c r="C3" s="7" t="s">
        <v>8</v>
      </c>
      <c r="D3" s="7" t="s">
        <v>9</v>
      </c>
      <c r="E3" s="7" t="s">
        <v>10</v>
      </c>
      <c r="F3" s="7" t="s">
        <v>11</v>
      </c>
      <c r="G3" s="7" t="s">
        <v>12</v>
      </c>
      <c r="H3" s="7" t="s">
        <v>13</v>
      </c>
      <c r="I3" s="7" t="s">
        <v>14</v>
      </c>
      <c r="J3" s="7" t="s">
        <v>15</v>
      </c>
      <c r="K3" s="36" t="s">
        <v>16</v>
      </c>
      <c r="L3" s="37"/>
      <c r="M3" s="7" t="s">
        <v>15</v>
      </c>
      <c r="N3" s="4" t="s">
        <v>17</v>
      </c>
      <c r="O3" s="34"/>
      <c r="P3" s="38"/>
      <c r="Q3" s="65"/>
    </row>
    <row r="4" ht="30" customHeight="1" spans="1:17">
      <c r="A4" s="8"/>
      <c r="B4" s="9"/>
      <c r="C4" s="9"/>
      <c r="D4" s="9"/>
      <c r="E4" s="9"/>
      <c r="F4" s="9"/>
      <c r="G4" s="9"/>
      <c r="H4" s="9"/>
      <c r="I4" s="9"/>
      <c r="J4" s="9"/>
      <c r="K4" s="7" t="s">
        <v>18</v>
      </c>
      <c r="L4" s="7" t="s">
        <v>19</v>
      </c>
      <c r="M4" s="9"/>
      <c r="N4" s="39" t="s">
        <v>20</v>
      </c>
      <c r="O4" s="39" t="s">
        <v>21</v>
      </c>
      <c r="P4" s="40"/>
      <c r="Q4" s="65"/>
    </row>
    <row r="5" ht="34" customHeight="1" spans="1:17">
      <c r="A5" s="10" t="s">
        <v>15</v>
      </c>
      <c r="B5" s="11"/>
      <c r="C5" s="11"/>
      <c r="D5" s="11"/>
      <c r="E5" s="11"/>
      <c r="F5" s="11"/>
      <c r="G5" s="11"/>
      <c r="H5" s="11"/>
      <c r="I5" s="41"/>
      <c r="J5" s="16">
        <f>J6+J20+J27</f>
        <v>16000</v>
      </c>
      <c r="K5" s="16">
        <f>K6+K20+K27</f>
        <v>16000</v>
      </c>
      <c r="L5" s="16"/>
      <c r="M5" s="16">
        <f>M6+M20+M27</f>
        <v>16771</v>
      </c>
      <c r="N5" s="16">
        <f>N6+N20+N27</f>
        <v>14461</v>
      </c>
      <c r="O5" s="16">
        <f>O6+O20+O27</f>
        <v>511</v>
      </c>
      <c r="P5" s="42"/>
      <c r="Q5" s="66"/>
    </row>
    <row r="6" ht="30" customHeight="1" spans="1:17">
      <c r="A6" s="12" t="s">
        <v>22</v>
      </c>
      <c r="B6" s="13"/>
      <c r="C6" s="13"/>
      <c r="D6" s="13"/>
      <c r="E6" s="13"/>
      <c r="F6" s="13"/>
      <c r="G6" s="13"/>
      <c r="H6" s="13"/>
      <c r="I6" s="43"/>
      <c r="J6" s="18">
        <f>J7+J17+J18+J19</f>
        <v>10461.95</v>
      </c>
      <c r="K6" s="18">
        <f>K7+K17+K18+K19</f>
        <v>10461.95</v>
      </c>
      <c r="L6" s="16"/>
      <c r="M6" s="16">
        <f>M7+M17+M18</f>
        <v>11811</v>
      </c>
      <c r="N6" s="16">
        <f>N7+N17+N18</f>
        <v>11476</v>
      </c>
      <c r="O6" s="16">
        <f>O7+O17+O18</f>
        <v>335</v>
      </c>
      <c r="P6" s="44"/>
      <c r="Q6" s="66"/>
    </row>
    <row r="7" ht="30" customHeight="1" spans="1:17">
      <c r="A7" s="14" t="s">
        <v>23</v>
      </c>
      <c r="B7" s="14" t="s">
        <v>24</v>
      </c>
      <c r="C7" s="15"/>
      <c r="D7" s="15"/>
      <c r="E7" s="15"/>
      <c r="F7" s="15"/>
      <c r="G7" s="16"/>
      <c r="H7" s="15"/>
      <c r="I7" s="15"/>
      <c r="J7" s="45">
        <f>SUM(J8:J16)</f>
        <v>8566.69</v>
      </c>
      <c r="K7" s="45">
        <f>SUM(K8:K16)</f>
        <v>8566.69</v>
      </c>
      <c r="L7" s="16"/>
      <c r="M7" s="16">
        <f>SUM(N7:O7)</f>
        <v>2869</v>
      </c>
      <c r="N7" s="16">
        <f>SUM(N8:N15)</f>
        <v>2757</v>
      </c>
      <c r="O7" s="16">
        <f>SUM(O8:O15)</f>
        <v>112</v>
      </c>
      <c r="P7" s="44"/>
      <c r="Q7" s="66"/>
    </row>
    <row r="8" ht="96" spans="1:17">
      <c r="A8" s="17">
        <v>1</v>
      </c>
      <c r="B8" s="17" t="s">
        <v>25</v>
      </c>
      <c r="C8" s="17" t="s">
        <v>26</v>
      </c>
      <c r="D8" s="17" t="s">
        <v>27</v>
      </c>
      <c r="E8" s="17" t="s">
        <v>28</v>
      </c>
      <c r="F8" s="17" t="s">
        <v>29</v>
      </c>
      <c r="G8" s="18" t="s">
        <v>30</v>
      </c>
      <c r="H8" s="17" t="s">
        <v>31</v>
      </c>
      <c r="I8" s="17" t="s">
        <v>32</v>
      </c>
      <c r="J8" s="46">
        <v>3000</v>
      </c>
      <c r="K8" s="46">
        <v>3000</v>
      </c>
      <c r="L8" s="18"/>
      <c r="M8" s="18">
        <v>800</v>
      </c>
      <c r="N8" s="18">
        <v>170</v>
      </c>
      <c r="O8" s="47">
        <v>18</v>
      </c>
      <c r="P8" s="17" t="s">
        <v>33</v>
      </c>
      <c r="Q8" s="67" t="s">
        <v>34</v>
      </c>
    </row>
    <row r="9" ht="72" spans="1:17">
      <c r="A9" s="17">
        <v>2</v>
      </c>
      <c r="B9" s="17" t="s">
        <v>35</v>
      </c>
      <c r="C9" s="17" t="s">
        <v>26</v>
      </c>
      <c r="D9" s="17" t="s">
        <v>36</v>
      </c>
      <c r="E9" s="17" t="s">
        <v>37</v>
      </c>
      <c r="F9" s="17" t="s">
        <v>38</v>
      </c>
      <c r="G9" s="18" t="s">
        <v>39</v>
      </c>
      <c r="H9" s="17" t="s">
        <v>40</v>
      </c>
      <c r="I9" s="17" t="s">
        <v>41</v>
      </c>
      <c r="J9" s="46">
        <v>150</v>
      </c>
      <c r="K9" s="46">
        <v>150</v>
      </c>
      <c r="L9" s="18"/>
      <c r="M9" s="18">
        <v>660</v>
      </c>
      <c r="N9" s="48">
        <v>280</v>
      </c>
      <c r="O9" s="48">
        <v>0</v>
      </c>
      <c r="P9" s="17" t="s">
        <v>42</v>
      </c>
      <c r="Q9" s="67" t="s">
        <v>43</v>
      </c>
    </row>
    <row r="10" ht="72" spans="1:17">
      <c r="A10" s="17">
        <v>3</v>
      </c>
      <c r="B10" s="17" t="s">
        <v>44</v>
      </c>
      <c r="C10" s="17" t="s">
        <v>26</v>
      </c>
      <c r="D10" s="17" t="s">
        <v>45</v>
      </c>
      <c r="E10" s="17" t="s">
        <v>46</v>
      </c>
      <c r="F10" s="17" t="s">
        <v>29</v>
      </c>
      <c r="G10" s="18" t="s">
        <v>47</v>
      </c>
      <c r="H10" s="17" t="s">
        <v>48</v>
      </c>
      <c r="I10" s="17" t="s">
        <v>41</v>
      </c>
      <c r="J10" s="46">
        <v>2715.69</v>
      </c>
      <c r="K10" s="46">
        <v>2715.69</v>
      </c>
      <c r="L10" s="18"/>
      <c r="M10" s="18">
        <v>1252</v>
      </c>
      <c r="N10" s="18">
        <v>1252</v>
      </c>
      <c r="O10" s="18">
        <v>58</v>
      </c>
      <c r="P10" s="17" t="s">
        <v>49</v>
      </c>
      <c r="Q10" s="67" t="s">
        <v>43</v>
      </c>
    </row>
    <row r="11" ht="72" spans="1:17">
      <c r="A11" s="17">
        <v>4</v>
      </c>
      <c r="B11" s="17" t="s">
        <v>50</v>
      </c>
      <c r="C11" s="17" t="s">
        <v>26</v>
      </c>
      <c r="D11" s="17" t="s">
        <v>51</v>
      </c>
      <c r="E11" s="17" t="s">
        <v>52</v>
      </c>
      <c r="F11" s="17" t="s">
        <v>29</v>
      </c>
      <c r="G11" s="18" t="s">
        <v>53</v>
      </c>
      <c r="H11" s="17" t="s">
        <v>54</v>
      </c>
      <c r="I11" s="17" t="s">
        <v>55</v>
      </c>
      <c r="J11" s="46">
        <v>120</v>
      </c>
      <c r="K11" s="46">
        <v>120</v>
      </c>
      <c r="L11" s="18"/>
      <c r="M11" s="18">
        <v>185</v>
      </c>
      <c r="N11" s="18">
        <v>60</v>
      </c>
      <c r="O11" s="18">
        <v>2</v>
      </c>
      <c r="P11" s="17" t="s">
        <v>56</v>
      </c>
      <c r="Q11" s="67" t="s">
        <v>43</v>
      </c>
    </row>
    <row r="12" ht="72" spans="1:17">
      <c r="A12" s="17">
        <v>5</v>
      </c>
      <c r="B12" s="17" t="s">
        <v>57</v>
      </c>
      <c r="C12" s="17" t="s">
        <v>26</v>
      </c>
      <c r="D12" s="17" t="s">
        <v>58</v>
      </c>
      <c r="E12" s="17" t="s">
        <v>59</v>
      </c>
      <c r="F12" s="17" t="s">
        <v>29</v>
      </c>
      <c r="G12" s="18" t="s">
        <v>60</v>
      </c>
      <c r="H12" s="17" t="s">
        <v>54</v>
      </c>
      <c r="I12" s="17" t="s">
        <v>61</v>
      </c>
      <c r="J12" s="46">
        <v>250</v>
      </c>
      <c r="K12" s="46">
        <v>250</v>
      </c>
      <c r="L12" s="18"/>
      <c r="M12" s="18">
        <v>30</v>
      </c>
      <c r="N12" s="18">
        <v>15</v>
      </c>
      <c r="O12" s="18">
        <v>0</v>
      </c>
      <c r="P12" s="17" t="s">
        <v>62</v>
      </c>
      <c r="Q12" s="67" t="s">
        <v>43</v>
      </c>
    </row>
    <row r="13" ht="132" spans="1:17">
      <c r="A13" s="17">
        <v>6</v>
      </c>
      <c r="B13" s="17" t="s">
        <v>63</v>
      </c>
      <c r="C13" s="17" t="s">
        <v>26</v>
      </c>
      <c r="D13" s="17" t="s">
        <v>27</v>
      </c>
      <c r="E13" s="19" t="s">
        <v>64</v>
      </c>
      <c r="F13" s="17" t="s">
        <v>29</v>
      </c>
      <c r="G13" s="18" t="s">
        <v>65</v>
      </c>
      <c r="H13" s="17" t="s">
        <v>54</v>
      </c>
      <c r="I13" s="17" t="s">
        <v>66</v>
      </c>
      <c r="J13" s="46">
        <v>200</v>
      </c>
      <c r="K13" s="46">
        <v>200</v>
      </c>
      <c r="L13" s="18"/>
      <c r="M13" s="18">
        <v>853</v>
      </c>
      <c r="N13" s="18">
        <v>176</v>
      </c>
      <c r="O13" s="18">
        <v>18</v>
      </c>
      <c r="P13" s="17" t="s">
        <v>67</v>
      </c>
      <c r="Q13" s="67" t="s">
        <v>43</v>
      </c>
    </row>
    <row r="14" ht="72" spans="1:17">
      <c r="A14" s="17">
        <v>7</v>
      </c>
      <c r="B14" s="17" t="s">
        <v>68</v>
      </c>
      <c r="C14" s="17" t="s">
        <v>26</v>
      </c>
      <c r="D14" s="17" t="s">
        <v>69</v>
      </c>
      <c r="E14" s="17" t="s">
        <v>70</v>
      </c>
      <c r="F14" s="17" t="s">
        <v>29</v>
      </c>
      <c r="G14" s="18" t="s">
        <v>71</v>
      </c>
      <c r="H14" s="17" t="s">
        <v>54</v>
      </c>
      <c r="I14" s="17" t="s">
        <v>72</v>
      </c>
      <c r="J14" s="46">
        <v>86</v>
      </c>
      <c r="K14" s="46">
        <v>86</v>
      </c>
      <c r="L14" s="18"/>
      <c r="M14" s="18">
        <v>430</v>
      </c>
      <c r="N14" s="18">
        <v>260</v>
      </c>
      <c r="O14" s="18">
        <v>3</v>
      </c>
      <c r="P14" s="17" t="s">
        <v>73</v>
      </c>
      <c r="Q14" s="67" t="s">
        <v>43</v>
      </c>
    </row>
    <row r="15" ht="72" spans="1:17">
      <c r="A15" s="17">
        <v>8</v>
      </c>
      <c r="B15" s="17" t="s">
        <v>74</v>
      </c>
      <c r="C15" s="17" t="s">
        <v>26</v>
      </c>
      <c r="D15" s="17" t="s">
        <v>75</v>
      </c>
      <c r="E15" s="17" t="s">
        <v>76</v>
      </c>
      <c r="F15" s="17" t="s">
        <v>29</v>
      </c>
      <c r="G15" s="17" t="s">
        <v>77</v>
      </c>
      <c r="H15" s="17" t="s">
        <v>31</v>
      </c>
      <c r="I15" s="17" t="s">
        <v>78</v>
      </c>
      <c r="J15" s="46">
        <v>1900</v>
      </c>
      <c r="K15" s="46">
        <v>1900</v>
      </c>
      <c r="L15" s="18"/>
      <c r="M15" s="18">
        <v>557</v>
      </c>
      <c r="N15" s="18">
        <v>544</v>
      </c>
      <c r="O15" s="18">
        <v>13</v>
      </c>
      <c r="P15" s="17" t="s">
        <v>79</v>
      </c>
      <c r="Q15" s="67" t="s">
        <v>34</v>
      </c>
    </row>
    <row r="16" ht="24" spans="1:17">
      <c r="A16" s="17">
        <v>9</v>
      </c>
      <c r="B16" s="20" t="s">
        <v>80</v>
      </c>
      <c r="C16" s="20" t="s">
        <v>81</v>
      </c>
      <c r="D16" s="20" t="s">
        <v>82</v>
      </c>
      <c r="E16" s="20" t="s">
        <v>80</v>
      </c>
      <c r="F16" s="21" t="s">
        <v>83</v>
      </c>
      <c r="G16" s="20" t="s">
        <v>84</v>
      </c>
      <c r="H16" s="20" t="s">
        <v>85</v>
      </c>
      <c r="I16" s="20" t="s">
        <v>85</v>
      </c>
      <c r="J16" s="45">
        <v>145</v>
      </c>
      <c r="K16" s="49">
        <v>145</v>
      </c>
      <c r="L16" s="50"/>
      <c r="M16" s="51"/>
      <c r="N16" s="52"/>
      <c r="O16" s="51"/>
      <c r="P16" s="53" t="s">
        <v>86</v>
      </c>
      <c r="Q16" s="18" t="s">
        <v>87</v>
      </c>
    </row>
    <row r="17" ht="42" spans="1:17">
      <c r="A17" s="14" t="s">
        <v>88</v>
      </c>
      <c r="B17" s="14" t="s">
        <v>89</v>
      </c>
      <c r="C17" s="17" t="s">
        <v>81</v>
      </c>
      <c r="D17" s="22" t="s">
        <v>90</v>
      </c>
      <c r="E17" s="17" t="s">
        <v>91</v>
      </c>
      <c r="F17" s="17" t="s">
        <v>29</v>
      </c>
      <c r="G17" s="18" t="s">
        <v>92</v>
      </c>
      <c r="H17" s="17" t="s">
        <v>54</v>
      </c>
      <c r="I17" s="17" t="s">
        <v>93</v>
      </c>
      <c r="J17" s="46">
        <v>1695.26</v>
      </c>
      <c r="K17" s="46">
        <v>1695.26</v>
      </c>
      <c r="L17" s="18"/>
      <c r="M17" s="18">
        <v>7810</v>
      </c>
      <c r="N17" s="18">
        <v>7637</v>
      </c>
      <c r="O17" s="18">
        <v>173</v>
      </c>
      <c r="P17" s="27" t="s">
        <v>94</v>
      </c>
      <c r="Q17" s="67" t="s">
        <v>95</v>
      </c>
    </row>
    <row r="18" ht="52.5" spans="1:17">
      <c r="A18" s="14" t="s">
        <v>96</v>
      </c>
      <c r="B18" s="14" t="s">
        <v>97</v>
      </c>
      <c r="C18" s="17" t="s">
        <v>81</v>
      </c>
      <c r="D18" s="17" t="s">
        <v>90</v>
      </c>
      <c r="E18" s="17" t="s">
        <v>98</v>
      </c>
      <c r="F18" s="17" t="s">
        <v>29</v>
      </c>
      <c r="G18" s="18" t="s">
        <v>99</v>
      </c>
      <c r="H18" s="17" t="s">
        <v>32</v>
      </c>
      <c r="I18" s="17" t="s">
        <v>32</v>
      </c>
      <c r="J18" s="46">
        <v>100</v>
      </c>
      <c r="K18" s="46">
        <v>100</v>
      </c>
      <c r="L18" s="18"/>
      <c r="M18" s="18">
        <v>1132</v>
      </c>
      <c r="N18" s="18">
        <v>1082</v>
      </c>
      <c r="O18" s="47">
        <v>50</v>
      </c>
      <c r="P18" s="18" t="s">
        <v>100</v>
      </c>
      <c r="Q18" s="50" t="s">
        <v>101</v>
      </c>
    </row>
    <row r="19" ht="36" spans="1:17">
      <c r="A19" s="23" t="s">
        <v>102</v>
      </c>
      <c r="B19" s="14" t="s">
        <v>103</v>
      </c>
      <c r="C19" s="17" t="s">
        <v>81</v>
      </c>
      <c r="D19" s="17" t="s">
        <v>36</v>
      </c>
      <c r="E19" s="17" t="s">
        <v>104</v>
      </c>
      <c r="F19" s="17" t="s">
        <v>29</v>
      </c>
      <c r="G19" s="18" t="s">
        <v>105</v>
      </c>
      <c r="H19" s="17" t="s">
        <v>32</v>
      </c>
      <c r="I19" s="17" t="s">
        <v>41</v>
      </c>
      <c r="J19" s="46">
        <v>100</v>
      </c>
      <c r="K19" s="46">
        <v>100</v>
      </c>
      <c r="L19" s="16"/>
      <c r="M19" s="16">
        <v>100</v>
      </c>
      <c r="N19" s="16">
        <v>100</v>
      </c>
      <c r="O19" s="16">
        <v>0</v>
      </c>
      <c r="P19" s="54" t="s">
        <v>106</v>
      </c>
      <c r="Q19" s="18" t="s">
        <v>87</v>
      </c>
    </row>
    <row r="20" ht="14.25" spans="1:17">
      <c r="A20" s="24" t="s">
        <v>107</v>
      </c>
      <c r="B20" s="25"/>
      <c r="C20" s="25"/>
      <c r="D20" s="25"/>
      <c r="E20" s="25"/>
      <c r="F20" s="25"/>
      <c r="G20" s="25"/>
      <c r="H20" s="25"/>
      <c r="I20" s="55"/>
      <c r="J20" s="16">
        <f>J21+J26</f>
        <v>4942.15</v>
      </c>
      <c r="K20" s="16">
        <f>K21+K26</f>
        <v>4942.15</v>
      </c>
      <c r="L20" s="16"/>
      <c r="M20" s="16">
        <f>M21+M26</f>
        <v>3894</v>
      </c>
      <c r="N20" s="16">
        <f>N21+N26</f>
        <v>1990</v>
      </c>
      <c r="O20" s="16">
        <f>O21+O26</f>
        <v>105</v>
      </c>
      <c r="P20" s="56"/>
      <c r="Q20" s="66"/>
    </row>
    <row r="21" ht="14.25" spans="1:17">
      <c r="A21" s="14" t="s">
        <v>23</v>
      </c>
      <c r="B21" s="14" t="s">
        <v>108</v>
      </c>
      <c r="C21" s="17"/>
      <c r="D21" s="17"/>
      <c r="E21" s="17"/>
      <c r="F21" s="17"/>
      <c r="G21" s="16"/>
      <c r="H21" s="17"/>
      <c r="I21" s="17"/>
      <c r="J21" s="46">
        <f>SUM(J22:J25)</f>
        <v>3542.15</v>
      </c>
      <c r="K21" s="46">
        <f>SUM(K22:K25)</f>
        <v>3542.15</v>
      </c>
      <c r="L21" s="16"/>
      <c r="M21" s="16">
        <f>M22+M23+M24+M25</f>
        <v>2394</v>
      </c>
      <c r="N21" s="16">
        <f>N22+N23+N24+N25</f>
        <v>840</v>
      </c>
      <c r="O21" s="16">
        <f>O22+O23+O24+O25</f>
        <v>45</v>
      </c>
      <c r="P21" s="56"/>
      <c r="Q21" s="66"/>
    </row>
    <row r="22" ht="144" spans="1:17">
      <c r="A22" s="17">
        <v>1</v>
      </c>
      <c r="B22" s="17" t="s">
        <v>109</v>
      </c>
      <c r="C22" s="17" t="s">
        <v>26</v>
      </c>
      <c r="D22" s="17" t="s">
        <v>110</v>
      </c>
      <c r="E22" s="17" t="s">
        <v>111</v>
      </c>
      <c r="F22" s="17" t="s">
        <v>29</v>
      </c>
      <c r="G22" s="17" t="s">
        <v>112</v>
      </c>
      <c r="H22" s="17" t="s">
        <v>113</v>
      </c>
      <c r="I22" s="17" t="s">
        <v>113</v>
      </c>
      <c r="J22" s="46">
        <v>1200</v>
      </c>
      <c r="K22" s="46">
        <v>1200</v>
      </c>
      <c r="L22" s="18"/>
      <c r="M22" s="18">
        <v>1008</v>
      </c>
      <c r="N22" s="18">
        <v>200</v>
      </c>
      <c r="O22" s="47">
        <v>10</v>
      </c>
      <c r="P22" s="17" t="s">
        <v>114</v>
      </c>
      <c r="Q22" s="50" t="s">
        <v>115</v>
      </c>
    </row>
    <row r="23" ht="156" spans="1:17">
      <c r="A23" s="17">
        <v>2</v>
      </c>
      <c r="B23" s="17" t="s">
        <v>116</v>
      </c>
      <c r="C23" s="17" t="s">
        <v>26</v>
      </c>
      <c r="D23" s="17" t="s">
        <v>117</v>
      </c>
      <c r="E23" s="17" t="s">
        <v>118</v>
      </c>
      <c r="F23" s="17" t="s">
        <v>29</v>
      </c>
      <c r="G23" s="17" t="s">
        <v>119</v>
      </c>
      <c r="H23" s="17" t="s">
        <v>113</v>
      </c>
      <c r="I23" s="17" t="s">
        <v>113</v>
      </c>
      <c r="J23" s="46">
        <v>500</v>
      </c>
      <c r="K23" s="46">
        <v>500</v>
      </c>
      <c r="L23" s="18"/>
      <c r="M23" s="18">
        <v>630</v>
      </c>
      <c r="N23" s="18">
        <v>400</v>
      </c>
      <c r="O23" s="47">
        <v>30</v>
      </c>
      <c r="P23" s="18" t="s">
        <v>120</v>
      </c>
      <c r="Q23" s="50" t="s">
        <v>115</v>
      </c>
    </row>
    <row r="24" ht="144" spans="1:17">
      <c r="A24" s="17">
        <v>3</v>
      </c>
      <c r="B24" s="17" t="s">
        <v>121</v>
      </c>
      <c r="C24" s="17" t="s">
        <v>26</v>
      </c>
      <c r="D24" s="17" t="s">
        <v>122</v>
      </c>
      <c r="E24" s="17" t="s">
        <v>123</v>
      </c>
      <c r="F24" s="17" t="s">
        <v>29</v>
      </c>
      <c r="G24" s="17" t="s">
        <v>124</v>
      </c>
      <c r="H24" s="17" t="s">
        <v>54</v>
      </c>
      <c r="I24" s="17" t="s">
        <v>54</v>
      </c>
      <c r="J24" s="57">
        <v>1562.15</v>
      </c>
      <c r="K24" s="57">
        <v>1562.15</v>
      </c>
      <c r="L24" s="18"/>
      <c r="M24" s="18">
        <v>633</v>
      </c>
      <c r="N24" s="18">
        <v>220</v>
      </c>
      <c r="O24" s="47">
        <v>0</v>
      </c>
      <c r="P24" s="58" t="s">
        <v>125</v>
      </c>
      <c r="Q24" s="50" t="s">
        <v>115</v>
      </c>
    </row>
    <row r="25" ht="42" customHeight="1" spans="1:17">
      <c r="A25" s="17">
        <v>4</v>
      </c>
      <c r="B25" s="17" t="s">
        <v>126</v>
      </c>
      <c r="C25" s="17" t="s">
        <v>81</v>
      </c>
      <c r="D25" s="26"/>
      <c r="E25" s="17" t="s">
        <v>127</v>
      </c>
      <c r="F25" s="17" t="s">
        <v>29</v>
      </c>
      <c r="G25" s="17" t="s">
        <v>128</v>
      </c>
      <c r="H25" s="27" t="s">
        <v>129</v>
      </c>
      <c r="I25" s="17" t="s">
        <v>130</v>
      </c>
      <c r="J25" s="22">
        <v>280</v>
      </c>
      <c r="K25" s="22">
        <v>280</v>
      </c>
      <c r="L25" s="59"/>
      <c r="M25" s="60">
        <v>123</v>
      </c>
      <c r="N25" s="60">
        <v>20</v>
      </c>
      <c r="O25" s="60">
        <v>5</v>
      </c>
      <c r="P25" s="60" t="s">
        <v>106</v>
      </c>
      <c r="Q25" s="50" t="s">
        <v>115</v>
      </c>
    </row>
    <row r="26" ht="72" spans="1:17">
      <c r="A26" s="14" t="s">
        <v>88</v>
      </c>
      <c r="B26" s="14" t="s">
        <v>131</v>
      </c>
      <c r="C26" s="17" t="s">
        <v>81</v>
      </c>
      <c r="D26" s="17" t="s">
        <v>132</v>
      </c>
      <c r="E26" s="17" t="s">
        <v>104</v>
      </c>
      <c r="F26" s="17" t="s">
        <v>29</v>
      </c>
      <c r="G26" s="18" t="s">
        <v>105</v>
      </c>
      <c r="H26" s="17" t="s">
        <v>129</v>
      </c>
      <c r="I26" s="17" t="s">
        <v>93</v>
      </c>
      <c r="J26" s="46">
        <v>1400</v>
      </c>
      <c r="K26" s="46">
        <v>1400</v>
      </c>
      <c r="L26" s="16"/>
      <c r="M26" s="16">
        <v>1500</v>
      </c>
      <c r="N26" s="16">
        <v>1150</v>
      </c>
      <c r="O26" s="16">
        <v>60</v>
      </c>
      <c r="P26" s="58" t="s">
        <v>133</v>
      </c>
      <c r="Q26" s="50" t="s">
        <v>115</v>
      </c>
    </row>
    <row r="27" ht="48" customHeight="1" spans="1:17">
      <c r="A27" s="24" t="s">
        <v>134</v>
      </c>
      <c r="B27" s="25"/>
      <c r="C27" s="25"/>
      <c r="D27" s="25"/>
      <c r="E27" s="25"/>
      <c r="F27" s="25"/>
      <c r="G27" s="25"/>
      <c r="H27" s="25"/>
      <c r="I27" s="55"/>
      <c r="J27" s="61">
        <f>SUM(J28:J31)</f>
        <v>595.9</v>
      </c>
      <c r="K27" s="61">
        <f>SUM(K28:K31)</f>
        <v>595.9</v>
      </c>
      <c r="L27" s="16"/>
      <c r="M27" s="16">
        <f>M28+M29</f>
        <v>1066</v>
      </c>
      <c r="N27" s="16">
        <f>N28+N29</f>
        <v>995</v>
      </c>
      <c r="O27" s="16">
        <f>O28+O29</f>
        <v>71</v>
      </c>
      <c r="P27" s="56"/>
      <c r="Q27" s="66"/>
    </row>
    <row r="28" ht="41" customHeight="1" spans="1:17">
      <c r="A28" s="14" t="s">
        <v>23</v>
      </c>
      <c r="B28" s="14" t="s">
        <v>135</v>
      </c>
      <c r="C28" s="17" t="s">
        <v>81</v>
      </c>
      <c r="D28" s="17" t="s">
        <v>136</v>
      </c>
      <c r="E28" s="17" t="s">
        <v>137</v>
      </c>
      <c r="F28" s="17" t="s">
        <v>29</v>
      </c>
      <c r="G28" s="18" t="s">
        <v>138</v>
      </c>
      <c r="H28" s="17" t="s">
        <v>32</v>
      </c>
      <c r="I28" s="17" t="s">
        <v>66</v>
      </c>
      <c r="J28" s="46">
        <v>69.9</v>
      </c>
      <c r="K28" s="46">
        <v>69.9</v>
      </c>
      <c r="L28" s="18"/>
      <c r="M28" s="18">
        <v>466</v>
      </c>
      <c r="N28" s="18">
        <v>400</v>
      </c>
      <c r="O28" s="18">
        <v>66</v>
      </c>
      <c r="P28" s="18" t="s">
        <v>139</v>
      </c>
      <c r="Q28" s="50" t="s">
        <v>140</v>
      </c>
    </row>
    <row r="29" ht="36" spans="1:17">
      <c r="A29" s="28" t="s">
        <v>88</v>
      </c>
      <c r="B29" s="29" t="s">
        <v>141</v>
      </c>
      <c r="C29" s="30" t="s">
        <v>81</v>
      </c>
      <c r="D29" s="30" t="s">
        <v>90</v>
      </c>
      <c r="E29" s="30" t="s">
        <v>142</v>
      </c>
      <c r="F29" s="17" t="s">
        <v>29</v>
      </c>
      <c r="G29" s="30" t="s">
        <v>143</v>
      </c>
      <c r="H29" s="30" t="s">
        <v>32</v>
      </c>
      <c r="I29" s="30" t="s">
        <v>32</v>
      </c>
      <c r="J29" s="49">
        <v>20</v>
      </c>
      <c r="K29" s="49">
        <v>20</v>
      </c>
      <c r="L29" s="30"/>
      <c r="M29" s="30">
        <v>600</v>
      </c>
      <c r="N29" s="30">
        <v>595</v>
      </c>
      <c r="O29" s="30">
        <v>5</v>
      </c>
      <c r="P29" s="30" t="s">
        <v>144</v>
      </c>
      <c r="Q29" s="50" t="s">
        <v>140</v>
      </c>
    </row>
    <row r="30" ht="60" spans="1:17">
      <c r="A30" s="14" t="s">
        <v>96</v>
      </c>
      <c r="B30" s="14" t="s">
        <v>145</v>
      </c>
      <c r="C30" s="17" t="s">
        <v>81</v>
      </c>
      <c r="D30" s="17" t="s">
        <v>146</v>
      </c>
      <c r="E30" s="17" t="s">
        <v>147</v>
      </c>
      <c r="F30" s="17" t="s">
        <v>29</v>
      </c>
      <c r="G30" s="31" t="s">
        <v>148</v>
      </c>
      <c r="H30" s="17" t="s">
        <v>149</v>
      </c>
      <c r="I30" s="17" t="s">
        <v>150</v>
      </c>
      <c r="J30" s="46">
        <v>70</v>
      </c>
      <c r="K30" s="46">
        <v>70</v>
      </c>
      <c r="L30" s="18"/>
      <c r="M30" s="18"/>
      <c r="N30" s="62"/>
      <c r="O30" s="63"/>
      <c r="P30" s="58" t="s">
        <v>151</v>
      </c>
      <c r="Q30" s="66"/>
    </row>
    <row r="31" ht="33.75" spans="1:17">
      <c r="A31" s="32" t="s">
        <v>102</v>
      </c>
      <c r="B31" s="29" t="s">
        <v>152</v>
      </c>
      <c r="C31" s="21" t="s">
        <v>81</v>
      </c>
      <c r="D31" s="20" t="s">
        <v>153</v>
      </c>
      <c r="E31" s="20" t="s">
        <v>152</v>
      </c>
      <c r="F31" s="21" t="s">
        <v>154</v>
      </c>
      <c r="G31" s="20" t="s">
        <v>84</v>
      </c>
      <c r="H31" s="33" t="s">
        <v>155</v>
      </c>
      <c r="I31" s="33" t="s">
        <v>155</v>
      </c>
      <c r="J31" s="45">
        <v>436</v>
      </c>
      <c r="K31" s="45">
        <v>436</v>
      </c>
      <c r="L31" s="50"/>
      <c r="M31" s="51"/>
      <c r="N31" s="52"/>
      <c r="O31" s="51"/>
      <c r="P31" s="53" t="s">
        <v>156</v>
      </c>
      <c r="Q31" s="53" t="s">
        <v>156</v>
      </c>
    </row>
  </sheetData>
  <mergeCells count="23">
    <mergeCell ref="A1:P1"/>
    <mergeCell ref="B2:I2"/>
    <mergeCell ref="J2:L2"/>
    <mergeCell ref="M2:O2"/>
    <mergeCell ref="K3:L3"/>
    <mergeCell ref="N3:O3"/>
    <mergeCell ref="A5:I5"/>
    <mergeCell ref="A6:I6"/>
    <mergeCell ref="A20:I20"/>
    <mergeCell ref="A27:I27"/>
    <mergeCell ref="A2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M3:M4"/>
    <mergeCell ref="P2:P4"/>
    <mergeCell ref="Q2:Q4"/>
  </mergeCells>
  <printOptions horizontalCentered="1"/>
  <pageMargins left="0.314583333333333" right="0.196527777777778" top="0.751388888888889" bottom="0.432638888888889" header="0.298611111111111" footer="0.298611111111111"/>
  <pageSetup paperSize="9" scale="98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火柴人</cp:lastModifiedBy>
  <dcterms:created xsi:type="dcterms:W3CDTF">2019-05-31T22:38:00Z</dcterms:created>
  <dcterms:modified xsi:type="dcterms:W3CDTF">2023-12-05T02:32:36Z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CAA895F05DCF499EA5888B71D108B859_13</vt:lpwstr>
  </property>
  <property fmtid="{D5CDD505-2E9C-101B-9397-08002B2CF9AE}" pid="4" name="KSOReadingLayout">
    <vt:bool>false</vt:bool>
  </property>
</Properties>
</file>