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 name="Sheet4" sheetId="4" r:id="rId4"/>
  </sheets>
  <definedNames>
    <definedName name="_xlnm._FilterDatabase" localSheetId="0" hidden="1">Sheet1!$A$1:$U$86</definedName>
    <definedName name="_xlnm._FilterDatabase" localSheetId="2" hidden="1">Sheet3!$A$1:$A$103</definedName>
    <definedName name="_xlnm.Print_Titles" localSheetId="0">Sheet1!$1:$4</definedName>
    <definedName name="_xlnm._FilterDatabase" localSheetId="1" hidden="1">Sheet2!#REF!</definedName>
  </definedNames>
  <calcPr calcId="144525"/>
</workbook>
</file>

<file path=xl/sharedStrings.xml><?xml version="1.0" encoding="utf-8"?>
<sst xmlns="http://schemas.openxmlformats.org/spreadsheetml/2006/main" count="2899" uniqueCount="693">
  <si>
    <t>靖宇县2022年第四季度动态调整巩固拓展脱贫攻坚成果和乡村振兴项目库统计表</t>
  </si>
  <si>
    <t>序号</t>
  </si>
  <si>
    <t>项目基本信息</t>
  </si>
  <si>
    <t>项目投资规模 （万元）</t>
  </si>
  <si>
    <t>资金项目类别</t>
  </si>
  <si>
    <t>受益对象信息（人）</t>
  </si>
  <si>
    <t>项目绩效目标</t>
  </si>
  <si>
    <t>群众参与利益联结机制</t>
  </si>
  <si>
    <t>项目名称</t>
  </si>
  <si>
    <t>建设性质</t>
  </si>
  <si>
    <t>建设地点</t>
  </si>
  <si>
    <t>建设内容</t>
  </si>
  <si>
    <t>进度计划</t>
  </si>
  <si>
    <t>补助标准</t>
  </si>
  <si>
    <t>行业主管部门</t>
  </si>
  <si>
    <t>项目主管部门</t>
  </si>
  <si>
    <t>责任单位</t>
  </si>
  <si>
    <t>合计</t>
  </si>
  <si>
    <t>筹资方式</t>
  </si>
  <si>
    <t>农业生产发展</t>
  </si>
  <si>
    <t>农村基础设施建设</t>
  </si>
  <si>
    <t>其他</t>
  </si>
  <si>
    <t>其中：</t>
  </si>
  <si>
    <t>整合资金</t>
  </si>
  <si>
    <t>其他资金</t>
  </si>
  <si>
    <t>脱贫人口数</t>
  </si>
  <si>
    <t>监测对象数</t>
  </si>
  <si>
    <t>一</t>
  </si>
  <si>
    <t>产业项目</t>
  </si>
  <si>
    <t>（一 ）</t>
  </si>
  <si>
    <t>资产收益</t>
  </si>
  <si>
    <t>靖宇县乡村振兴肉牛养殖建设项目</t>
  </si>
  <si>
    <t>新建</t>
  </si>
  <si>
    <t>赤松村</t>
  </si>
  <si>
    <t>建设规格150m×20m的牛舍6栋；产室一栋、10000㎡加工饲料厂；化粪池及场地平整等。项目建设期两年，总投资3000万元。今年完成场地平整及设施、化粪池、饲料区建设和6栋牛舍主体大部分工程</t>
  </si>
  <si>
    <t>2022.03-2022.11</t>
  </si>
  <si>
    <t>直接费用：牛舍290-310万元/栋；产室一栋200-220万元；饲料厂140-160万元；化粪池240-250万元；场地平整及其它220-250万元</t>
  </si>
  <si>
    <t>农业农村局、畜牧兽医管理总站</t>
  </si>
  <si>
    <t>乡村振兴服务中心</t>
  </si>
  <si>
    <t>√</t>
  </si>
  <si>
    <t>扩大养殖业规模，建设养殖配套设施，带动村民收入，提供就业岗位</t>
  </si>
  <si>
    <t>公司+合作社+基地+农户，当地群众参与项目入股或就业</t>
  </si>
  <si>
    <t>靖宇县单家福蛋类经销有限公司（分厂）建设项目</t>
  </si>
  <si>
    <t>龙东村</t>
  </si>
  <si>
    <t>项目总用地面积10110.14㎡，拟建鸡舍2栋，每栋建筑面积为1587.93㎡，建筑面积为3175.86㎡；工艺设备系统。建设期两年，总投资970万元。今年完成2栋鸡舍建设</t>
  </si>
  <si>
    <t>2022.07-2022.10</t>
  </si>
  <si>
    <t>直接费用：鸡舍210-230万元/栋；发酵罐60-70万元/套</t>
  </si>
  <si>
    <t>龙泉镇人民政府</t>
  </si>
  <si>
    <t>使244人受益，增加村集体收入，提供就业岗位</t>
  </si>
  <si>
    <t>公司+合作社+农户，当地群众参与项目入股或就业</t>
  </si>
  <si>
    <t>景山镇羊肚菌建设项目</t>
  </si>
  <si>
    <t>景山村</t>
  </si>
  <si>
    <t>建设羊肚蘑种植暖棚20栋，每栋面积1000平方米。建设期两年，总投资700万元。今年完成暖棚主体建设</t>
  </si>
  <si>
    <t>直接费用：28-31万元/栋</t>
  </si>
  <si>
    <t>农业农村局</t>
  </si>
  <si>
    <t>景山镇人民政府</t>
  </si>
  <si>
    <t>使2200人受益，增加村集体收入，提供就业岗位，保证市场价格稳定</t>
  </si>
  <si>
    <t>长白山寒地特色小浆果种质暨靖宇镇种植试验区日光温室大棚建设项目</t>
  </si>
  <si>
    <t>河南村姜家沟</t>
  </si>
  <si>
    <t>该项目共计占地面积142亩，建设日光温室大棚4座,建筑面积5600平方米，管理用房50平方米</t>
  </si>
  <si>
    <t>2022.06-2022.11</t>
  </si>
  <si>
    <t>直接费用：大棚50-55万元/栋</t>
  </si>
  <si>
    <t>农业农村局、自然资源局</t>
  </si>
  <si>
    <t>靖宇镇人民政府</t>
  </si>
  <si>
    <t>使827人受益，增加村集体收入，提供就业岗位</t>
  </si>
  <si>
    <t>三道湖镇第一书记直播基地生产包装建设项目</t>
  </si>
  <si>
    <t>太平村</t>
  </si>
  <si>
    <t>建设蓝莓及食品包装盒生产线2条。在线边料破碎机2台；15匹冷水机2台；模具4套</t>
  </si>
  <si>
    <t>直接费用：生产线230-250万元/条；破碎机28-32万元/台；冷水机9-10万元/台；模具58-60万元/套</t>
  </si>
  <si>
    <t>农业农村局、工信局</t>
  </si>
  <si>
    <t>三道湖镇人民政府</t>
  </si>
  <si>
    <t>使2200人受益，增加村集体收入，带动周边农户发展</t>
  </si>
  <si>
    <t>靖宇县蓝莓产业科创园蓝莓生产及松籽深加工项目</t>
  </si>
  <si>
    <t>总建筑面积7865平方米，其中加工厂房占地面积3825平方米，建筑面积7650平方米；新建1栋二层地上建筑，框架结构，同时配套建设附属设施</t>
  </si>
  <si>
    <t>2022.04-2022.10</t>
  </si>
  <si>
    <t>直接费用：加工厂房3200-3500元/平方米</t>
  </si>
  <si>
    <t>使570人受益，增加村集体收入，带动周边农户发展</t>
  </si>
  <si>
    <t>三道湖镇向阳村蜂蜜加工项目</t>
  </si>
  <si>
    <t>向阳村</t>
  </si>
  <si>
    <t>新建厂房1栋970平方米，其中加工车间建筑面积385平方米；包装车间建筑面积150平方米；原料库建筑面积200平方米；包装库建筑面积200平方米；项目购置生产设备及辅助生产设备共计20台/套</t>
  </si>
  <si>
    <t>直接费用：车间2950-3100元/平方米</t>
  </si>
  <si>
    <t>通过发展农村电子商务，带动周边农户产业发展，壮大村集体收入，使20人受益，提供就业岗位</t>
  </si>
  <si>
    <t>三道湖镇东沟村综合性农产品深加工建设项目</t>
  </si>
  <si>
    <t>东沟村</t>
  </si>
  <si>
    <t>建设冷库300平方米、加工车间150平方米、烧酒车间50平方米和发酵车间100平方米。</t>
  </si>
  <si>
    <t>直接费用：冷库3800-4100元/平方米；车间1800-2700元/平方米</t>
  </si>
  <si>
    <t>使5000人受益，增加村集体收入，带动周边农户发展，拓展产业增值增效空间</t>
  </si>
  <si>
    <t>花园口镇爬犁沟村可繁育母牛场建设项目</t>
  </si>
  <si>
    <t>爬犁沟村</t>
  </si>
  <si>
    <t>新建标准化牛舍2栋，总建筑面积1080平方米，繁育母牛舍1栋，建筑面积560平方米。青年牛舍、后备母牛舍1栋，建筑面积520平方米。牛舍东侧建设运动场2处，面积2400平方米。新建精饲料仓库1栋，面积100平方米，轻钢结构。新建干草堆放处1栋，面积250平方米，轻钢结构。新建管理用房80平方米，轻钢结构。新建有机肥场，建筑面积100平方米，轻钢结构。新建场内砂石地面2000平方米；围栏900m,打80m深水井一眼。购置安装100KVA变压器一台，架设供电外线1200延长米</t>
  </si>
  <si>
    <t>2022.07-2022.12</t>
  </si>
  <si>
    <t>直接费用：牛场1200-1400元/平方米；机耕路5-10万元/公里；水井3-5万元/个；排污排水设施3-5万元/个；沥青路面105-195元/平方米</t>
  </si>
  <si>
    <t>花园口镇人民政府</t>
  </si>
  <si>
    <t>使35人受益，增加村集体收入，拓展产业增值增效空间</t>
  </si>
  <si>
    <t>花园口镇江沿村蔬菜大棚项目</t>
  </si>
  <si>
    <t>江沿村</t>
  </si>
  <si>
    <t>新建总建筑面积为2104平方米，建设温室大棚两栋，面积均为1052平方米，其中：新建大棚建筑面积1040㎡，管理房12㎡</t>
  </si>
  <si>
    <t>直接费用：48-53万元/栋</t>
  </si>
  <si>
    <t>使628人受益，增加村集体收入，拓展产业增值增效空间</t>
  </si>
  <si>
    <t>花园口镇花园村食品厂改造项目</t>
  </si>
  <si>
    <t>花园村</t>
  </si>
  <si>
    <t>食品厂建筑工程414平方米、采暖工程414平方米、给排水改造工程414平方米等</t>
  </si>
  <si>
    <t>直接费用：建筑工程1650元/平方米；采暖工程120元/平方米；给排水改造100元/平方米</t>
  </si>
  <si>
    <t>使500人受益，增加村集体收入，带动脱贫户收入，提供就业岗位</t>
  </si>
  <si>
    <t>吉林靖宇经济开发区食品产业园标准化厂房及基础设施建设项目</t>
  </si>
  <si>
    <t>经济开发区</t>
  </si>
  <si>
    <t>建设标准化生产加工厂房5000平方米</t>
  </si>
  <si>
    <t>直接费用：厂房3500-4000元/平方米</t>
  </si>
  <si>
    <t>吉林靖宇经济开发区管理委员会</t>
  </si>
  <si>
    <t>使50人受益，增加村集体收入，带动脱贫户收入</t>
  </si>
  <si>
    <t>靖宇县景山镇新胜村玻璃温室现代农业设施建设项目</t>
  </si>
  <si>
    <t>新胜村</t>
  </si>
  <si>
    <t>智能温室水肥中心系统1套</t>
  </si>
  <si>
    <t>2022.09-2023.06</t>
  </si>
  <si>
    <t>直接费用：种植设备37万元/套</t>
  </si>
  <si>
    <t>使70人受益，增加村集体收入，拓展产业增值增效空间</t>
  </si>
  <si>
    <t>靖宇县赤松镇七个非贫困村
养鸡扶贫项目</t>
  </si>
  <si>
    <t>续建</t>
  </si>
  <si>
    <t>赤松镇</t>
  </si>
  <si>
    <r>
      <rPr>
        <sz val="9"/>
        <rFont val="仿宋"/>
        <charset val="134"/>
      </rPr>
      <t>新建场区道路及硬化3200㎡；新建100m</t>
    </r>
    <r>
      <rPr>
        <sz val="9"/>
        <rFont val="宋体"/>
        <charset val="134"/>
      </rPr>
      <t>³</t>
    </r>
    <r>
      <rPr>
        <sz val="9"/>
        <rFont val="仿宋"/>
        <charset val="134"/>
      </rPr>
      <t>的地上式发酵池一座等</t>
    </r>
  </si>
  <si>
    <t>2022.05-2022.12</t>
  </si>
  <si>
    <t>直接费用：105-195元/平方米</t>
  </si>
  <si>
    <t>赤松镇人民政府</t>
  </si>
  <si>
    <t>赤松镇冷库项目</t>
  </si>
  <si>
    <t>购买相关制冷设备和附属设备，以及场区管网等配套辅助设施</t>
  </si>
  <si>
    <t>2022.05-2022.08</t>
  </si>
  <si>
    <t>直接费用：冷库3800-4100元/平方米。</t>
  </si>
  <si>
    <t>拓展延伸养殖产业链，促进产业项目多元化发展，带动村集体及农户收入</t>
  </si>
  <si>
    <t>景山镇三脚窝石村小霞酸菜厂改造项目</t>
  </si>
  <si>
    <t>三脚窝石村</t>
  </si>
  <si>
    <t>室内外管网铺设，边沟、临建拆除</t>
  </si>
  <si>
    <t xml:space="preserve">直接费用：30万元 </t>
  </si>
  <si>
    <t>（二）</t>
  </si>
  <si>
    <t>靖宇县8个乡镇因户施策、以奖代补项目</t>
  </si>
  <si>
    <t>花园口镇因户施策项目</t>
  </si>
  <si>
    <t>花园口镇</t>
  </si>
  <si>
    <t>因户施策木耳项目</t>
  </si>
  <si>
    <t>2022.03-2022.12</t>
  </si>
  <si>
    <t>上限2000元/人</t>
  </si>
  <si>
    <t>支持有劳动能力贫困户，通过自身劳动，发展脱贫产业项目</t>
  </si>
  <si>
    <t>资金补助，农户自主经营，增收致富</t>
  </si>
  <si>
    <t>龙泉镇因户施策项目</t>
  </si>
  <si>
    <t>龙泉镇</t>
  </si>
  <si>
    <t>因户施策贝母、蓝莓种植项目</t>
  </si>
  <si>
    <t>濛江乡因户施策项目</t>
  </si>
  <si>
    <t>濛江乡</t>
  </si>
  <si>
    <t>因户施策蓝莓、贝母、木耳项目</t>
  </si>
  <si>
    <t>濛江乡人民政府</t>
  </si>
  <si>
    <t>那尔轰镇因户施策项目</t>
  </si>
  <si>
    <t>那尔轰镇</t>
  </si>
  <si>
    <t>那尔轰镇人民政府</t>
  </si>
  <si>
    <t>赤松镇以奖代补项目</t>
  </si>
  <si>
    <t>为农户自行发展的农作物、经济作物、中药材、畜牧类等项目进行资金补贴</t>
  </si>
  <si>
    <t>花园口镇以奖代补项目</t>
  </si>
  <si>
    <t>景山镇以奖代补项目</t>
  </si>
  <si>
    <t>景山镇</t>
  </si>
  <si>
    <t>靖宇镇以奖代补项目</t>
  </si>
  <si>
    <t>靖宇镇</t>
  </si>
  <si>
    <t>龙泉镇以奖代补项目</t>
  </si>
  <si>
    <t>濛江乡以奖代补项目</t>
  </si>
  <si>
    <t>三道湖镇以奖代补项目</t>
  </si>
  <si>
    <t>三道湖镇</t>
  </si>
  <si>
    <t>那尔轰镇以奖代补项目</t>
  </si>
  <si>
    <t>（三）</t>
  </si>
  <si>
    <t>农业生产设施建设项目</t>
  </si>
  <si>
    <t>濛江乡后双山子村产业路建设项目</t>
  </si>
  <si>
    <t>改建</t>
  </si>
  <si>
    <t>后双山子村</t>
  </si>
  <si>
    <t>路线总长0.853公里，沥青面层面积2900平方米。全部为在原有破损严重的沥青混凝土路面加铺5厘米中粒式沥青混凝土。新建1道管径为1米的钢筋混凝土圆管涵</t>
  </si>
  <si>
    <t>2022.06-2022.08</t>
  </si>
  <si>
    <t>交通局</t>
  </si>
  <si>
    <t>改善生产生活条件，方便百姓农业生产</t>
  </si>
  <si>
    <t>公益性资产，群众就地就近就业</t>
  </si>
  <si>
    <t>景山镇双阳村产业路建设项目</t>
  </si>
  <si>
    <t>双阳村</t>
  </si>
  <si>
    <t>修建水泥路面机耕路1.932公里，水泥面层面积6650平方米；新建涵洞6道、维修涵洞2道</t>
  </si>
  <si>
    <t>景山镇大粮户村砂石产业路</t>
  </si>
  <si>
    <t>大粮户村</t>
  </si>
  <si>
    <t>修建砂石路全长5公里，全线新建圆管涵5道</t>
  </si>
  <si>
    <t>直接费用：15万元/公里</t>
  </si>
  <si>
    <t>二</t>
  </si>
  <si>
    <t>基础设施项目</t>
  </si>
  <si>
    <t>（一）</t>
  </si>
  <si>
    <t>农业农村基础设施</t>
  </si>
  <si>
    <t>靖宇镇沥青路及产业路建设工程</t>
  </si>
  <si>
    <t>靖宇镇6个村</t>
  </si>
  <si>
    <t xml:space="preserve">共计改建道路29条，总里程7.598公里，沥青面层面积22740平方米
</t>
  </si>
  <si>
    <t>受益人口数331人</t>
  </si>
  <si>
    <t>三道湖镇三个村沥青路铺设项目</t>
  </si>
  <si>
    <t>新农村、东沟村、向阳村</t>
  </si>
  <si>
    <t>计新建沥青路2.815公里，沥青面层面积8400平方米</t>
  </si>
  <si>
    <t>2022.05-2022.10</t>
  </si>
  <si>
    <t>受益人口数106人</t>
  </si>
  <si>
    <t>龙泉镇梨树村、双龙村水毁修复工程</t>
  </si>
  <si>
    <t>梨树村、双龙村</t>
  </si>
  <si>
    <t>梨树村新建2-6.0米钢筋混凝土矩形板桥一座、浆砌石挡墙172延长米；双龙村新建浆砌片石排水沟135延长米</t>
  </si>
  <si>
    <t>2022.06-2022.10</t>
  </si>
  <si>
    <t>直接费用：板桥2-3万元/延长米；挡墙800-1000元/米；排水渠1500-2000元/米</t>
  </si>
  <si>
    <t>改善生产生活条件，方便百姓出行 ，受益人口660人</t>
  </si>
  <si>
    <t>花园口镇榆树川村、珠宝村沥青路建设项目</t>
  </si>
  <si>
    <t>榆树川村、珠宝村</t>
  </si>
  <si>
    <t>修建沥青路1.095公里，沥青面层面积6570平方米</t>
  </si>
  <si>
    <t>2022.05-2022.11</t>
  </si>
  <si>
    <t>保障村内饮水安全和及时供应，受益1187人</t>
  </si>
  <si>
    <t>赤松镇青松村、赤柏村、小沙河村庭院经济基础设施建设</t>
  </si>
  <si>
    <t>青松村、赤柏村、小沙河村</t>
  </si>
  <si>
    <t>青松村修建防护栏1402.5米；赤柏村修建防护栏3717.5米、边沟2502米、管涵1道；小沙河村修建防护栏3857.5米</t>
  </si>
  <si>
    <t>直接费用：防护栏200-300元/米、边沟400-600元/米</t>
  </si>
  <si>
    <t>保证珠子河村周边林地防火期内得到有效管护，降低林地火灾风险</t>
  </si>
  <si>
    <t>那尔轰镇那尔轰村排水沟建设工程</t>
  </si>
  <si>
    <t>那尔轰村</t>
  </si>
  <si>
    <t>新建0.6米混凝土盖板边沟592米</t>
  </si>
  <si>
    <t>2022.04-2022.08</t>
  </si>
  <si>
    <t>直接费用：1300-1600元/米</t>
  </si>
  <si>
    <t>改善生产生活条件，方便百姓出行，保护群众生命安全，保护农户庭院经济，受益804人</t>
  </si>
  <si>
    <t>中小河流珠子河靖宇县龙泉镇段综合治理工程</t>
  </si>
  <si>
    <t>拟治理段河道护砌总长1475米，堤防提升工程总长2642米及滩地生态工程等，项目建设期两年，总投资1570.07万元。本年度完成投资1000万元，建设内容为新建护堤（护岸）1475m，生态步道150m，左岸堤防迎水侧新建错车平台3处，新建溢流汀步1座。</t>
  </si>
  <si>
    <t>直接费用：2500-3000元/米；溢流汀步20万元/米</t>
  </si>
  <si>
    <t>水利局</t>
  </si>
  <si>
    <t>改善生产生活条件，方便百姓出行 ，受益人口1297人</t>
  </si>
  <si>
    <t>2022年靖宇县农村供水维修养护项目</t>
  </si>
  <si>
    <t>8个乡镇所属村屯</t>
  </si>
  <si>
    <t>维修养护饮水设施100个以上，改造后水质达标率为100%。</t>
  </si>
  <si>
    <t>依据工程定额</t>
  </si>
  <si>
    <t>改善生产生活条件，方便百姓出行 ，受益人口830人</t>
  </si>
  <si>
    <t>2022年靖宇县农村供水保障工程</t>
  </si>
  <si>
    <t>靖宇县7个乡镇</t>
  </si>
  <si>
    <t>蓄水池、机井、泵房、水源保护、管路铺设、信息化建设等</t>
  </si>
  <si>
    <t>直接费用：机井5-6万元/口；管路60-70元/米；智能水表450-500元/台</t>
  </si>
  <si>
    <t>改善项目所在地硬覆盖状况，促进畜牧业高质量发展，助推乡村振兴战略落实</t>
  </si>
  <si>
    <t>濛江乡后双山子村机耕路</t>
  </si>
  <si>
    <t>全长4.5公里，全线新建圆管涵4道</t>
  </si>
  <si>
    <t>全村人口受益</t>
  </si>
  <si>
    <t>濛江乡珠子河村机耕路</t>
  </si>
  <si>
    <t>珠子河村</t>
  </si>
  <si>
    <t>全长2.411公里，设置错车道10处，全线新建圆管涵10道、新建1-6.0米钢筋混凝土板桥一座</t>
  </si>
  <si>
    <t>直接费用：50万元/公里</t>
  </si>
  <si>
    <t>方便居民出行</t>
  </si>
  <si>
    <t>景山镇景山村排水沟工程</t>
  </si>
  <si>
    <t>排水沟2363米</t>
  </si>
  <si>
    <t>2021.08-2022.11</t>
  </si>
  <si>
    <t>直接费用：550-750元/米</t>
  </si>
  <si>
    <t>可解决18个村道路破损问题</t>
  </si>
  <si>
    <t>靖宇镇河南村姜家沟河小流域治理工程</t>
  </si>
  <si>
    <t>河南村</t>
  </si>
  <si>
    <t>浆砌石挡墙700米</t>
  </si>
  <si>
    <t>2021.05-2022.11</t>
  </si>
  <si>
    <t>直接费用：1500-2000元/米</t>
  </si>
  <si>
    <t>方便群众出行，服务旅游业</t>
  </si>
  <si>
    <t>花园口镇江沿村过江管道建设项目</t>
  </si>
  <si>
    <t>过江管道300米</t>
  </si>
  <si>
    <t>直接费用：2500-3000元/米</t>
  </si>
  <si>
    <t>消除安全隐患，方便群众出行</t>
  </si>
  <si>
    <t>示范村创建</t>
  </si>
  <si>
    <t>濛江乡后双山子村示范村创建项目</t>
  </si>
  <si>
    <t>后双山村</t>
  </si>
  <si>
    <t>新建防护性围栏4828米；大门处安装3米长可移动式防护性围栏86个，共计258米；新建排水沟1577.5米；新建太阳能路灯20套。</t>
  </si>
  <si>
    <t>直接费用：排水沟550-750元/米；太阳能路灯3500-4500元/盏；防护栏200-300元/延长米</t>
  </si>
  <si>
    <t>农业农村局、乡村振兴服务中心</t>
  </si>
  <si>
    <t>达到示范村“九有六无”创建标准，提升村民幸福感</t>
  </si>
  <si>
    <t>赤松镇清泉村示范村创建项目</t>
  </si>
  <si>
    <t>清泉村</t>
  </si>
  <si>
    <t>新建沥青路工程500平方米；新建排水沟104米；新建旅游发展示范平台320平方米、安全防护性钢围栏67.8米；新建庭院经济防护性围栏108.65米；维修排水沟289米；新建挡土墙26.8米；人行道块砖铺设99.5平方米；铺设路边石1612米；新建暗渠20米；新建江边台阶312平方米；新建排水沟盖板1708米；新建路灯35盏。</t>
  </si>
  <si>
    <t>直接费用：防护栏200-300元/米；新建排水沟550-750元/米；太阳能路灯3500-4500元/盏；沥青路面105-195元/平方米；暗渠2500-3000元/米</t>
  </si>
  <si>
    <t>龙泉镇南阳村示范创建项目</t>
  </si>
  <si>
    <t>南阳村</t>
  </si>
  <si>
    <t>防护性彩钢瓦围栏1193米、防护性碳化木围栏846米；新建0.5米浆砌片石排水沟1487延长米、0.8米浆砌片石排水沟88延长米、1.0米浆砌片石排水沟137延长米；修复沥青路面500平方米</t>
  </si>
  <si>
    <t>直接费用：防护栏200-300元/米、挡墙800-1000元/米；边沟600-1000元/米；沥青路面105-195元/平方米</t>
  </si>
  <si>
    <t>那尔轰镇沿江示范村创建项目</t>
  </si>
  <si>
    <t>沿江村</t>
  </si>
  <si>
    <t>新建沥青路1500平方米、产业道路1.067公里；新建0.6米浆砌片石排水沟20米、拆除重建0.4米浆砌片石排水沟200米、抬高原有0.4米边沟侧墙837米；新建太阳能路灯13盏；主街新建防护性碳化木围栏132米、巷道新建防护性彩钢板围栏478米、维修原有防护性彩钢围栏2144米</t>
  </si>
  <si>
    <t>直接费用：新建防护栏200-300元/米；挡墙800-1000元/米；砂石路20-25万元/公里；沥青路面105-195元/平方米；边沟600-1000元/米；太阳能路灯3500-4500元/盏</t>
  </si>
  <si>
    <t>景山镇天合兴示范村创建项目</t>
  </si>
  <si>
    <t>天合兴村</t>
  </si>
  <si>
    <t>天合兴村巷道新建防护性围栏4223米、主街修复防护性围栏1353米、其他防护性围栏（景山村）1699米；新建太阳能路灯25盏、维修太阳能路灯3盏</t>
  </si>
  <si>
    <t>直接费用：新建防护栏200-300元/米、太阳能路灯3500-4500元/盏</t>
  </si>
  <si>
    <t>景山镇新胜示范村创建项目</t>
  </si>
  <si>
    <t>新建防护性围栏1576米、修复防护性围栏1067米；新建排水沟727米、维修排水沟2090米；新建太阳能路灯31盏、维修太阳能路灯11盏</t>
  </si>
  <si>
    <t>直接费用：边沟600-1000元/米；太阳能路灯3500-4500元/盏；新建防护栏200-300元/米</t>
  </si>
  <si>
    <t>解决122户发展产业资金不足</t>
  </si>
  <si>
    <t>花园口镇花园村示范村创建项目</t>
  </si>
  <si>
    <t>新建防护性围栏379米；改造防护挡墙1560米；新建排水沟486米、挡墙83米；新建沥青路93平方米；新建夜间照明路灯195盏；新建安保监控设备23套</t>
  </si>
  <si>
    <t>直接费用：防护栏200-300元/米；挡墙800-1000元/米；安保监控设备5000-8000元/台；太阳能路灯5500-6000元/盏</t>
  </si>
  <si>
    <t>花园口镇仁义村示范村创建项目</t>
  </si>
  <si>
    <t>仁义村</t>
  </si>
  <si>
    <t>新建边沟盖板1282.7米；新建防护性挡墙731.5米</t>
  </si>
  <si>
    <t>2022.07-2022.09</t>
  </si>
  <si>
    <t>直接费用：边沟600-1000元/米；挡墙1000-1200元/米</t>
  </si>
  <si>
    <t>三道湖镇东沟村示范村创建项目</t>
  </si>
  <si>
    <t>维修0.5米U型排水沟3679米、0.6米U型排水沟1272米、0.8米U型排水沟48米、0.8米圆管排水沟52米；新建5道0.6米圆管涵38米、1道2.5米盖板涵4米；新建防护性围栏及更换防护性围栏板262米、维修原有防护性围栏8211米；新建太阳能路灯31盏、维修太阳能路灯25盏。</t>
  </si>
  <si>
    <t>直接费用：新建防护栏200-300元/米；新建排水沟550-750元/米；新建太阳能路灯3500-4500元/盏</t>
  </si>
  <si>
    <t>赤松镇清泉村示范村创建补充项目</t>
  </si>
  <si>
    <t>新建下江台阶261延长米，新建产业硬化路1250延长米</t>
  </si>
  <si>
    <t>直接费用650/米，直接费用260/平方米</t>
  </si>
  <si>
    <t>濛江乡庭院经济基础设施建设项目</t>
  </si>
  <si>
    <t>珠子河村、板石村、前双山子村</t>
  </si>
  <si>
    <t>修建边沟950米</t>
  </si>
  <si>
    <t>直接费用：边沟600-1000元/米</t>
  </si>
  <si>
    <t>保护庭院经济作物，促进庭院经济发展。</t>
  </si>
  <si>
    <t>龙泉镇龙西村庭院经济基础设施建设工程</t>
  </si>
  <si>
    <t>龙西村</t>
  </si>
  <si>
    <t>修复破损沥青路面4000平方米</t>
  </si>
  <si>
    <t>保护农户庭院经济作物</t>
  </si>
  <si>
    <t>赤松镇赤松村庭院经济基础设施建设工程</t>
  </si>
  <si>
    <t>新建排水沟440米</t>
  </si>
  <si>
    <t>直接费用：排水沟800-1000元/米</t>
  </si>
  <si>
    <t>那尔轰镇北沟村示范村建设工程</t>
  </si>
  <si>
    <t>北沟村</t>
  </si>
  <si>
    <t>修建边沟282米，路面硬化195平方米，安装太阳能路灯10盏</t>
  </si>
  <si>
    <t>直接费用：边沟600-1000元/米；太阳能路灯3500-4500元/盏；硬化105-195元/平方米</t>
  </si>
  <si>
    <t>三道湖镇支边村庭院经济基础设施建设工程</t>
  </si>
  <si>
    <t>支边村</t>
  </si>
  <si>
    <t>新建排水沟348米，新建防护性围栏1118米</t>
  </si>
  <si>
    <t>直接费用：新建防护栏400-450元/米；边沟600-1000元/米</t>
  </si>
  <si>
    <t>花园口镇巴里村庭院经济基础设施建设工程</t>
  </si>
  <si>
    <t>巴里村</t>
  </si>
  <si>
    <t>新建排水沟1225米</t>
  </si>
  <si>
    <t>直接费用：边沟200-250元/米</t>
  </si>
  <si>
    <t>靖宇县高标准农田建设项目</t>
  </si>
  <si>
    <t>花园口镇、那尔轰镇</t>
  </si>
  <si>
    <t>建成高标准农田面积3.55万亩，今年完成高标准农田工程外业测绘、可研编制、初步设计及开工建设工作</t>
  </si>
  <si>
    <t>1380元/亩</t>
  </si>
  <si>
    <t>生产道路通达，新增粮食和其他作物产能100万公斤，耕地质量、水资源利用率大幅度提高</t>
  </si>
  <si>
    <t>三</t>
  </si>
  <si>
    <t>小额贷款贴息</t>
  </si>
  <si>
    <t>8个乡镇</t>
  </si>
  <si>
    <t>对上年全县所有有劳动能力脱困人口为发展生产而产生的贷款，按照同期银行贷款基准利率予以财政全额贴息</t>
  </si>
  <si>
    <t>2022.01-2022.12</t>
  </si>
  <si>
    <t>利率4.35%</t>
  </si>
  <si>
    <t>贷款贴息，保证百姓正常进行生产活动</t>
  </si>
  <si>
    <t>农户参与贴息补助</t>
  </si>
  <si>
    <t>四</t>
  </si>
  <si>
    <t>靖宇县8个乡镇雨露计划</t>
  </si>
  <si>
    <t>赤松镇春、秋季学期“雨露计划”项目</t>
  </si>
  <si>
    <t>每个学生每学期补助1500元</t>
  </si>
  <si>
    <t>每学期1500元/人</t>
  </si>
  <si>
    <t>靖宇县乡村振兴服务中心</t>
  </si>
  <si>
    <t>解决30人次学生上学困难</t>
  </si>
  <si>
    <t>政府+农户，30人次参与</t>
  </si>
  <si>
    <t>花园口镇春、秋季学期“雨露计划”项目</t>
  </si>
  <si>
    <t>解决114人次学生上学困难</t>
  </si>
  <si>
    <t>政府+农户，114人次参与</t>
  </si>
  <si>
    <t>景山镇春、秋季学期“雨露计划”项目</t>
  </si>
  <si>
    <t>解决63人次学生上学困难</t>
  </si>
  <si>
    <t>政府+农户，63人次参与</t>
  </si>
  <si>
    <t>靖宇镇春、秋季学期“雨露计划”项目</t>
  </si>
  <si>
    <t>解决24人次学生上学困难</t>
  </si>
  <si>
    <t>政府+农户，24人次参与</t>
  </si>
  <si>
    <t>龙泉镇春、秋季学期“雨露计划”项目</t>
  </si>
  <si>
    <t>解决23人次学生上学困难</t>
  </si>
  <si>
    <t>政府+农户，23人次参与</t>
  </si>
  <si>
    <t>濛江乡春、秋季学期“雨露计划”项目</t>
  </si>
  <si>
    <t>解决80人次学生上学困难</t>
  </si>
  <si>
    <t>政府+农户，80人次参与</t>
  </si>
  <si>
    <t>三道湖镇春、秋季学期“雨露计划”项目</t>
  </si>
  <si>
    <t>解决90人次学生上学困难</t>
  </si>
  <si>
    <t>政府+农户，90人次参与</t>
  </si>
  <si>
    <t>那尔轰镇春、秋季学期“雨露计划”项目</t>
  </si>
  <si>
    <t>解决86人次学生上学困难</t>
  </si>
  <si>
    <t>政府+农户，86人次参与</t>
  </si>
  <si>
    <t>五</t>
  </si>
  <si>
    <t>易地搬迁后续扶持项目</t>
  </si>
  <si>
    <t>靖宇镇、花园口镇</t>
  </si>
  <si>
    <t>在六道街易地搬迁安置小区新建综合服务中心等；
利用花园村原公共旅游服务中心改建乡村图书馆一座馆配各类相关书籍；
回购花园新村北侧4000平方米集体建设用地使用权和地上附属房屋3栋，并以此投资入股计划实施的花园村民宿旅游项目</t>
  </si>
  <si>
    <t>行业标准</t>
  </si>
  <si>
    <t>提升基础设施建设水平，提高群众生活质</t>
  </si>
  <si>
    <t>六</t>
  </si>
  <si>
    <t>欠发达国有林场巩固提升项目</t>
  </si>
  <si>
    <t>完成游客接待中心区400平方米及配套相应基础设施</t>
  </si>
  <si>
    <t>靖宇县自然资源局</t>
  </si>
  <si>
    <t>提升基础设施建设水平，发展旅游产业量，提高群众生活质</t>
  </si>
  <si>
    <t>长白山特色小浆果种苗产业项目</t>
  </si>
  <si>
    <t>靖宇镇联合村青龙湾</t>
  </si>
  <si>
    <t>建设高标准温室大棚10栋，每栋面积1400平方米</t>
  </si>
  <si>
    <t>直接费用：65-75万元/栋</t>
  </si>
  <si>
    <t>青松村</t>
  </si>
  <si>
    <t>建设规格150m×20m的牛舍6栋；产室一栋、幼牛床200张；10000㎡加工饲料厂；化粪池、排污排水设施场地平整等。建设期两年，总投资3000万元</t>
  </si>
  <si>
    <t>2022.03-2023.11</t>
  </si>
  <si>
    <t>直接费用：牛舍290-310万元/栋；产室一栋、幼牛床240-260万元；饲料厂140-160万元；化粪池240-250万元；场地平整及其它220-250万元</t>
  </si>
  <si>
    <t>刺嫩芽暖棚种植项目</t>
  </si>
  <si>
    <t>景山镇、那尔轰镇</t>
  </si>
  <si>
    <t>建设暖棚40栋，建设配套冷库2栋</t>
  </si>
  <si>
    <t>执行行业标准</t>
  </si>
  <si>
    <t>农业农村局、自然资源局、生态环境局</t>
  </si>
  <si>
    <t>肉牛养殖项目</t>
  </si>
  <si>
    <t>建设牛舍</t>
  </si>
  <si>
    <t>棚膜经济山野菜种植项目</t>
  </si>
  <si>
    <t>景山镇、濛江乡、三道湖镇</t>
  </si>
  <si>
    <t>种植刺五加、广东菜、大叶芹等长白山特色山野菜</t>
  </si>
  <si>
    <t>景山镇、濛江乡、三道湖镇人民政府</t>
  </si>
  <si>
    <t>建设配套冷库</t>
  </si>
  <si>
    <t>景山镇三脚窝石村</t>
  </si>
  <si>
    <t>小霞酸菜厂总改造面积1970.66㎡</t>
  </si>
  <si>
    <t>2021.1-2021.12</t>
  </si>
  <si>
    <t>建设羊肚蘑种植暖棚20栋，每栋面积1000平方米。建设期两年，总投资700万元</t>
  </si>
  <si>
    <t>建设100M×16M钢结构鸡棚2栋；购置安装大层叠全自动蛋鸡笼2套；有机肥发酵罐2套。建设期两年，总投资970万元</t>
  </si>
  <si>
    <t>直接费用：鸡舍190-210万元/栋；鸡笼160-180万元/栋；发酵罐60-70万元/套</t>
  </si>
  <si>
    <t>乡村振兴产业园建设项目</t>
  </si>
  <si>
    <t>长白山靖宇食品医药产业园区</t>
  </si>
  <si>
    <t>建设3000平方米保健品（林蛙油胶囊）标准化生产厂房</t>
  </si>
  <si>
    <t>直接费用：2800-3200元/平方米</t>
  </si>
  <si>
    <t>新城区开发服务中心</t>
  </si>
  <si>
    <t>花园口镇万亩林下经济作物示范园区建设项目</t>
  </si>
  <si>
    <t>建设规格为10.8米宽×32.4米长的标准化双层阳光板智能菌类养培大棚6栋和双层纳米塑料薄膜智能菌类养培大棚30栋</t>
  </si>
  <si>
    <t>直接费用：阳光板大棚55-65万元/栋；塑料薄膜大棚28-32万元/栋</t>
  </si>
  <si>
    <t>靖宇镇蓝莓种苗研发基地建设项目</t>
  </si>
  <si>
    <t>建设大棚10栋，每栋面积700平方米</t>
  </si>
  <si>
    <t>直接费用：大棚21-23万元/栋</t>
  </si>
  <si>
    <t>靖宇县蓝莓产业科创园及蓝莓生产深加工项目</t>
  </si>
  <si>
    <t>新建科研基地及加工厂房共计7830平方米，其中新建3层科创园1620平方米，二层加工车间6210平方米（含1500平方米冷库）</t>
  </si>
  <si>
    <t>直接费用：科研基地4500-4700元/平方米、加工车间1800-2200元/平方米、冷库3800-4100元/平方米</t>
  </si>
  <si>
    <t>建设2000平米蜂蜜加工车间，其中包括1000平米厂房基建，610平方米无尘车间，厂区400平方米</t>
  </si>
  <si>
    <t>直接费用：厂房950-1100元/平方米；车间1200-1400元/平方米；厂区180-220元/平方米</t>
  </si>
  <si>
    <t>建设冷库车间250平方米、加工车间150平方米、烧酒车间100平方米和发酵车间100平方米</t>
  </si>
  <si>
    <t>直接费用：冷库3800-4100元/平方米；车间1800-2200元/平方米</t>
  </si>
  <si>
    <t>花园口镇爬犁沟村可繁育母牛厂房建设项目</t>
  </si>
  <si>
    <t>建设面积1000平方米牛场一个；修建机耕路3公里；修建水井2个；修建供电线路1.2公里；修建变压器1个；修建排污排水设施1个；修建化粪池1个；修建沥青路面500平方米；购买生产设备1套</t>
  </si>
  <si>
    <t>建设四季温室大棚2栋，每栋面积1500平方米</t>
  </si>
  <si>
    <t>花园口镇炮台山地瓜干加工项目</t>
  </si>
  <si>
    <t>改造SC车间面积145平方米；购买烘干、软化、切片等加工设备；车间室外维修及门窗改造</t>
  </si>
  <si>
    <t>直接费用：车间2800-3200元/平方米；设备采购28-32万元</t>
  </si>
  <si>
    <t>因户施策、以奖代补</t>
  </si>
  <si>
    <t>各乡镇</t>
  </si>
  <si>
    <t>因户施策、以奖代补  （种养殖项目）</t>
  </si>
  <si>
    <t>2000元/人</t>
  </si>
  <si>
    <t>各乡镇政府</t>
  </si>
  <si>
    <t>农业发展配套项目</t>
  </si>
  <si>
    <t>濛江乡后双山子村产业路项目</t>
  </si>
  <si>
    <t>改建3.5米宽沥青路面1.62公里</t>
  </si>
  <si>
    <t>新建4米宽沥青路面2公里</t>
  </si>
  <si>
    <t>商品红公鸡“助力脱贫，乡村振兴”养殖项目</t>
  </si>
  <si>
    <t>中华村转山子屯</t>
  </si>
  <si>
    <t>新建厂房2200平方米，化粪池，蓄水池等机械设备</t>
  </si>
  <si>
    <t>濛江乡鹿饲料加工厂项目</t>
  </si>
  <si>
    <t>板石村</t>
  </si>
  <si>
    <t>计划依托板石村鹿场养殖饲料需求，由鹿场提供技术支持，建设鹿饲料加工厂一座</t>
  </si>
  <si>
    <t>濛江乡有机肥加工厂项目</t>
  </si>
  <si>
    <t>板石村等三个村</t>
  </si>
  <si>
    <t>计划利用我乡板石村鹿场、中华村养鸡场、后双山村养鸡场现有资源，集中回收鹿粪、鸡粪，建设有机肥加工厂一座</t>
  </si>
  <si>
    <t>徐家店村、八宝村育肥牛养殖项目</t>
  </si>
  <si>
    <t>八宝村、徐家店村</t>
  </si>
  <si>
    <t>利用徐家店村、八宝村现有建设用地24亩，其中徐家店村12亩、八宝村12亩，2个村分别建设牛舍1000㎡、储料间600㎡、看护房100㎡、购买育肥牛600头</t>
  </si>
  <si>
    <t>赤松镇甜玉米加工生产线建设项目</t>
  </si>
  <si>
    <t>建设标准化玉米加工生产基地一个，占地12449平方米，建筑7940平方米</t>
  </si>
  <si>
    <t>白山育新种鹿厂二分厂种鹿养殖项目</t>
  </si>
  <si>
    <t>程山村</t>
  </si>
  <si>
    <t>新建厂房3万平方米，建设年存栏2000头种鹿养殖场，配套建设办公区、生活区。育新公司以厂房、设备等抵押，争取涉农整合资金1000万元建设鹿舍等固定资产进行合作经营</t>
  </si>
  <si>
    <t>靖宇镇永生村牛场扩建</t>
  </si>
  <si>
    <t>永生村</t>
  </si>
  <si>
    <t>牛血清提取及肉牛养殖场扩建建设项目总投资预计100万元，新建牛舍及配套设施预计2000平方米</t>
  </si>
  <si>
    <t>靖宇镇永生村机械化养鸡场</t>
  </si>
  <si>
    <t>商品肉鸡养殖项目总投资560万元，申请财政资金150万元。项目占地2500平方米，建筑面积1600平方米，预计年产肉鸡10万只</t>
  </si>
  <si>
    <t>靖宇镇河南村姜家沟蓝莓育苗和种植基地</t>
  </si>
  <si>
    <t>基地建设：暖棚5个、冷棚15个；基础设施建设：产业路3公里，蓄水池2个</t>
  </si>
  <si>
    <t>靖宇镇濛江村双层智能化温室项目</t>
  </si>
  <si>
    <t>香格里拉河南岸</t>
  </si>
  <si>
    <t>建设3000平米双层智能化温室，建设3栋，每栋1000平米，该温室冬天不用取暖，配套智能化设备，节省人工和取暖所需后期费用，按今年11月份草莓销售价格每斤批发50元计算，预计每栋大棚收益20万，总收益高达60万元</t>
  </si>
  <si>
    <t>靖宇镇濛江村品牌化振兴项目</t>
  </si>
  <si>
    <t>扩建</t>
  </si>
  <si>
    <t>濛江村</t>
  </si>
  <si>
    <t>改造一个蔬菜瓜果建设中心，及合作农户蔬菜的其他品质标识注册费用，能够解决村民卖菜难，卖价低的囧境</t>
  </si>
  <si>
    <t>靖宇镇濛江村特色香瓜种植园改造项目</t>
  </si>
  <si>
    <t>对扶贫大棚进行改造，新增一体化灌溉设备及雾化喷淋设备，解决农户实地种植困难</t>
  </si>
  <si>
    <t>靖宇镇防草布生产项目</t>
  </si>
  <si>
    <t>南山村</t>
  </si>
  <si>
    <t>建设防草布生产线，该项目采用最新材料每吨可生产7000余平方米防草布，每吨成本4500，利润空间月4000元左右，防草布可使用4-5年，使用后可以回收再利用解决以往环保问题。生产设备150万元，厂房建设成本50万元</t>
  </si>
  <si>
    <t>靖宇镇联合村中草药种植项目</t>
  </si>
  <si>
    <t>联合村</t>
  </si>
  <si>
    <t>种植中草药300亩</t>
  </si>
  <si>
    <t>靖宇镇镇郊村无土栽培蔬菜、水果种植基地</t>
  </si>
  <si>
    <t>镇郊村黑龙沟</t>
  </si>
  <si>
    <t>基地建设暖棚8个</t>
  </si>
  <si>
    <t>靖宇县</t>
  </si>
  <si>
    <t>易地搬迁后续扶持产业项目</t>
  </si>
  <si>
    <t>建成高标准农田面积3.55万亩</t>
  </si>
  <si>
    <t>靖宇县国营靖宇林场欠发达林场巩固提升建设项目</t>
  </si>
  <si>
    <t>靖宇县国营靖宇林场</t>
  </si>
  <si>
    <t>利用4年时间，在现有基础上，完成游客接待中心区、游乐区、民宿餐饮休闲区、健身养生区、自然资源宣教中心、骑行驿站建设。2022年建设景区接待中心400㎡</t>
  </si>
  <si>
    <t>道路工程建设</t>
  </si>
  <si>
    <t>花园口镇道路安全出行基础设施建设项目</t>
  </si>
  <si>
    <t>花园口镇12个村</t>
  </si>
  <si>
    <t>道路补短板1030米、排水沟4246米、公路防护围栏30米</t>
  </si>
  <si>
    <t>直接费用105-195元/平方米</t>
  </si>
  <si>
    <t>花园口镇榆树川村、珠宝村沥青路铺设项目</t>
  </si>
  <si>
    <t>新建榆树川村沥青路0.69公里，路宽4.0米；珠宝村0.77公里，路宽3.0米，4米板涵3道</t>
  </si>
  <si>
    <t>直接费用：105-195元/平方米，板涵5-7万元/道</t>
  </si>
  <si>
    <t>续建过江管道300米。本年度投入的资金为项目的续建及结算资金</t>
  </si>
  <si>
    <t>直接费用：过江管道2500-3000元/米</t>
  </si>
  <si>
    <t>建设沥青路2公里，其中向阳村0.2公里，东沟村0.3公里，新农村1.5公里</t>
  </si>
  <si>
    <t>靖宇县濛江乡珠子河村防火路工程</t>
  </si>
  <si>
    <t>新建防火路约3.5公里</t>
  </si>
  <si>
    <t>防火路112万元/公里</t>
  </si>
  <si>
    <t>赤松镇赤松村进户沥青路建设项目</t>
  </si>
  <si>
    <t>新建沥青路3.243公里，河堤防护栏1412米，庭院经济防护栏690米</t>
  </si>
  <si>
    <t>直接费用105-195元/米；250-300元/延长米；200-300元/平方米</t>
  </si>
  <si>
    <t>交通局、农业农村局</t>
  </si>
  <si>
    <t>靖宇镇沥青路建设工程</t>
  </si>
  <si>
    <t>村内巷道沥青路5.773公里；河南村姜家沟沥青路0.315公里、砂石路0.3公里；永生村养牛场场内硬覆盖2274平方米、挡土墙149.7立方米</t>
  </si>
  <si>
    <t>靖宇镇永生村养牛场场内硬覆盖项目</t>
  </si>
  <si>
    <t>本项目是在原有场地基础上改建。场区铺筑沥青混凝土路面2274平方米，坡道铺筑水泥混凝土路面112平方米，草料堆放区铺筑水泥混凝土路面615平方米。设置两段挡土墙共计43米长，浆砌片石150立方米。并对场区原有8处排水口进行加固维修</t>
  </si>
  <si>
    <t>靖宇镇保安村红色旅游抗联路</t>
  </si>
  <si>
    <t>保安村二道濛江</t>
  </si>
  <si>
    <t>重杨靖宇将军牺牲地到保安村二道濛江抗联路，约2000延长米，在道路两旁修建红色设施</t>
  </si>
  <si>
    <t>那尔轰镇批洲村沥青路面工程</t>
  </si>
  <si>
    <t>批洲村</t>
  </si>
  <si>
    <t>建设沥青路面5.568公里</t>
  </si>
  <si>
    <t>那尔轰镇政府</t>
  </si>
  <si>
    <t>景山镇18个村沥青路面建设项目</t>
  </si>
  <si>
    <t>全镇18个行政村部分道路，以白改黑、修建、改建为主，长度约10公里</t>
  </si>
  <si>
    <t>花园口镇仁义村至木栈道公路建设项目</t>
  </si>
  <si>
    <t>新建工程，路线全长2.3公里</t>
  </si>
  <si>
    <t>农村公路危桥改造项目</t>
  </si>
  <si>
    <t>重建危桥3座（位于白江河至嘉临线公路，路线长15公里）</t>
  </si>
  <si>
    <t>小流域治理项目</t>
  </si>
  <si>
    <t>花园口镇仁和村大院屯、新立村、双河村二道沟屯、山河村应急小流域治理工程该项目</t>
  </si>
  <si>
    <t>仁和村等四个村</t>
  </si>
  <si>
    <t>设计河道总长度为1626.8m，护岸总长度2610.4m，盖板涵5座，管涵1座，下河台阶3处，回水堤1处（仁和村），汇入口1处。</t>
  </si>
  <si>
    <t>直接费用1500-2000元/延长米</t>
  </si>
  <si>
    <t>靖宇县濛江乡义胜村河道治理工程</t>
  </si>
  <si>
    <t>义胜村</t>
  </si>
  <si>
    <t>新建双侧浆砌石挡墙护岸1042延长米</t>
  </si>
  <si>
    <t>靖宇县赤松镇赤松村、刺秋岭村老五厂屯、三0九村小流域治理工程</t>
  </si>
  <si>
    <t>赤松村等三个村</t>
  </si>
  <si>
    <t>赤松村新建挡墙１０８７米，刺秋岭老五厂屯新建挡墙７６９米，三０九村新建Ｕ型槽２３８米，排水渠８１９米</t>
  </si>
  <si>
    <t>龙泉镇梨树村、双龙村水毁修复工程项目</t>
  </si>
  <si>
    <t>修建梨树村12米小桥一座、水毁路基修复210米；新建双龙村排水渠223米</t>
  </si>
  <si>
    <t>直接费用：板桥2-3万元/延长米；排水渠1500-2000元/米</t>
  </si>
  <si>
    <t>本次治理工程设计护岸总长度2264m，左岸长度871m，右岸长度1393m。新建排水涵11处，新建板桥1座</t>
  </si>
  <si>
    <t>续建挡墙400米。本年度投入的资金为项目的续建及结算资金</t>
  </si>
  <si>
    <t>直接费用：1500-2000元/延长米</t>
  </si>
  <si>
    <t>景山镇5个村小流域治理工程</t>
  </si>
  <si>
    <t>五里河村等五个村</t>
  </si>
  <si>
    <t>共实施2384延长米小流域治理</t>
  </si>
  <si>
    <t>龙泉镇中小河流珠子河段综合治理工程</t>
  </si>
  <si>
    <t>拟治理段河道护砌总长为1475米，堤防提升工程总长2642米及滩地生态工程等项目</t>
  </si>
  <si>
    <t>那尔轰镇平岗村（主河上段）小流域治理工程</t>
  </si>
  <si>
    <t>平岗村</t>
  </si>
  <si>
    <t>新建堤防长522米</t>
  </si>
  <si>
    <t>景山镇景山村（一队）排水渠工程</t>
  </si>
  <si>
    <t>新建重力式浆砌石挡墙总长3173m，排水管涵7处，盖板桥4处</t>
  </si>
  <si>
    <t>直接费650元/米</t>
  </si>
  <si>
    <t>濛江乡庭院 经济基础设施建设项目</t>
  </si>
  <si>
    <t>新建防护围栏10669米，新建路灯66盏，新建及维修排水沟20446米</t>
  </si>
  <si>
    <t>2021.08-2021.10</t>
  </si>
  <si>
    <t>直接费200-300元/米；直接费4000元/盏</t>
  </si>
  <si>
    <t>新建防护围栏8600米，新建排水沟2000延长米，修复沥青路面4000平方米</t>
  </si>
  <si>
    <t>直接费200-300元/米；直接费500元/延长米</t>
  </si>
  <si>
    <t xml:space="preserve">那尔轰镇北沟村示范村建设工程 </t>
  </si>
  <si>
    <t>新建排水沟250延长米；修建产业砂石路5公里；巷路边缘阻雨石2548延长米；路灯购置及安装路灯10盏</t>
  </si>
  <si>
    <t>直接费用500-800元/延长米；直接费2500元/平方米</t>
  </si>
  <si>
    <t>那尔轰政府</t>
  </si>
  <si>
    <t>靖宇县三道湖镇支边村庭院经济基础设施建设工程</t>
  </si>
  <si>
    <t>新建防护围栏8474米，新建排水沟1392米，新建太阳能路灯128盏</t>
  </si>
  <si>
    <t>靖宇县三道湖镇人民政府</t>
  </si>
  <si>
    <t>巴里村建设围栏3020米、排水沟3693米、围墙改造2690米、道路硬化2799平方米、路灯32盏、排水渠160米等。</t>
  </si>
  <si>
    <t>花园口镇政府</t>
  </si>
  <si>
    <t>2022年那尔轰镇西头村示范创建项目</t>
  </si>
  <si>
    <t>西头村</t>
  </si>
  <si>
    <t>修建路缘石582米，新建排水沟1307米，维修改造水沟2320米，维修沥青路面60平方米。修建木塑防护围栏4088米</t>
  </si>
  <si>
    <t>续建排水沟2363米。本年度投入的资金为项目的续建及结算资金</t>
  </si>
  <si>
    <t>那尔轰镇那尔轰村边沟建设工程</t>
  </si>
  <si>
    <t>安全饮水项目</t>
  </si>
  <si>
    <t>2021年靖宇县农村供水保障工程</t>
  </si>
  <si>
    <t>7个乡镇</t>
  </si>
  <si>
    <t>续建打井、管路铺设及安装智能水表5000台。本年度投入的资金为项目的续建及结算资金</t>
  </si>
  <si>
    <t>2021.01-2022.11</t>
  </si>
  <si>
    <t>靖宇县8个乡镇</t>
  </si>
  <si>
    <t>铺设饮水管路，新建机井、蓄水池、铁栅栏、泵房、变频器、智能水表、监控设备等</t>
  </si>
  <si>
    <t>濛江乡后双山子村示范创建项目</t>
  </si>
  <si>
    <t>新建主路及巷路排水沟1348延长米，新建庭院经济防护栏5056延长米</t>
  </si>
  <si>
    <t>2022.03-2022.10</t>
  </si>
  <si>
    <t>赤松镇清泉村示范创建项目</t>
  </si>
  <si>
    <t>新建庭院经济防护栏560米；新建排水沟205米、维修排水沟301米；沥青路改造200平方米；新建夜间照明路灯39盏；暗渠60米；安全护栏120米；混凝土挡墙20米；边沟盖板1708米</t>
  </si>
  <si>
    <t>新建庭院经济防护栏750米，修建挡墙500米，修建0.6米半圆管涵排水沟1491米、0.8米浆砌石边沟88米、1.0米浆砌石边沟137米；修复村内沥青路面500平方米</t>
  </si>
  <si>
    <t>那尔轰镇沿江村示范创建项目</t>
  </si>
  <si>
    <t>新建庭院经济防护栏478米、新建挡墙132米，维修原有防护栏2144米，改造产业砂石路1.07公里，新建2.5米宽沥青路325米、新建夜间照明路灯13盏、新建0.6米宽边沟（含过道盖板）20米、0.4米破损边沟拆除重建200米</t>
  </si>
  <si>
    <t>景山镇天合兴村示范创建项目</t>
  </si>
  <si>
    <t>新建庭院经济防护栏6271米、维修700米；新建夜间照明路灯25盏、维修路灯3盏</t>
  </si>
  <si>
    <t>景山镇新胜村示范创建项目</t>
  </si>
  <si>
    <t>新建边沟727米：其中0.4米浆砌片石边沟76米、0.5米浆砌石边沟249米、0.8米浆砌石边沟351米、1.0米浆砌石边沟51米；边沟加高2090米；新建夜间照明路灯31盏、路灯维修11盏；新建庭院经济防护栏1576米、修复1320米</t>
  </si>
  <si>
    <t>花园口镇花园村示范创建项目</t>
  </si>
  <si>
    <t>新建庭院经济防护栏1234米，挡墙1050米，泄洪渠126米，夜间照明路灯80盏</t>
  </si>
  <si>
    <t>直接费用：防护栏200-300元/米；挡墙800-1000元/米；泄洪渠2800-3200元/米；太阳能路灯5500-6000元/盏</t>
  </si>
  <si>
    <t>花园口镇仁义村示范创建项目</t>
  </si>
  <si>
    <t>修建边沟加盖板2800米，新建夜间照明路灯70盏</t>
  </si>
  <si>
    <t>直接费用：边沟600-1000元/米；太阳能路灯3500-4500元/盏</t>
  </si>
  <si>
    <t>三道湖镇东沟村示范创建项目</t>
  </si>
  <si>
    <t>新建庭院经济防护栏700米、维修3100米；新建排水沟300米、维修3700米；新建夜间照明路灯80盏，维修20盏</t>
  </si>
  <si>
    <t>雨露计划</t>
  </si>
  <si>
    <t>3000</t>
  </si>
  <si>
    <t>2000</t>
  </si>
  <si>
    <t>1500</t>
  </si>
  <si>
    <t>1460</t>
  </si>
  <si>
    <t>436</t>
  </si>
  <si>
    <t>442</t>
  </si>
  <si>
    <t>970</t>
  </si>
  <si>
    <t>1000</t>
  </si>
  <si>
    <t>320</t>
  </si>
  <si>
    <t>1469.82</t>
  </si>
  <si>
    <t>200.5</t>
  </si>
  <si>
    <t>2850</t>
  </si>
  <si>
    <t>200</t>
  </si>
  <si>
    <t>230</t>
  </si>
  <si>
    <t>90</t>
  </si>
  <si>
    <t>250</t>
  </si>
  <si>
    <t>880</t>
  </si>
  <si>
    <t>110</t>
  </si>
  <si>
    <t>1346.7</t>
  </si>
  <si>
    <t>2048</t>
  </si>
  <si>
    <t>173</t>
  </si>
  <si>
    <t>900</t>
  </si>
  <si>
    <t>713</t>
  </si>
  <si>
    <t>503</t>
  </si>
  <si>
    <r>
      <rPr>
        <sz val="10"/>
        <rFont val="宋体"/>
        <charset val="0"/>
      </rPr>
      <t>那尔轰镇北沟村示范村建设工程</t>
    </r>
    <r>
      <rPr>
        <sz val="10"/>
        <rFont val="Courier New"/>
        <charset val="0"/>
      </rPr>
      <t xml:space="preserve"> </t>
    </r>
  </si>
  <si>
    <t>166</t>
  </si>
  <si>
    <t>532</t>
  </si>
  <si>
    <t>396</t>
  </si>
  <si>
    <t>189</t>
  </si>
  <si>
    <t>153</t>
  </si>
  <si>
    <t>351</t>
  </si>
  <si>
    <t>4900</t>
  </si>
  <si>
    <t>63</t>
  </si>
  <si>
    <t>610</t>
  </si>
  <si>
    <t>1570.07</t>
  </si>
  <si>
    <t>靖宇县花园口镇江沿村过江管道建设项目</t>
  </si>
  <si>
    <t>530</t>
  </si>
  <si>
    <t>188.92</t>
  </si>
  <si>
    <t>161</t>
  </si>
  <si>
    <t>40</t>
  </si>
  <si>
    <t>12.9</t>
  </si>
  <si>
    <r>
      <rPr>
        <sz val="10"/>
        <rFont val="Courier New"/>
        <charset val="0"/>
      </rPr>
      <t>2022</t>
    </r>
    <r>
      <rPr>
        <sz val="10"/>
        <rFont val="宋体"/>
        <charset val="0"/>
      </rPr>
      <t>年那尔轰镇西头村示范创建项目</t>
    </r>
  </si>
  <si>
    <t>386.46</t>
  </si>
  <si>
    <r>
      <rPr>
        <sz val="10"/>
        <rFont val="Courier New"/>
        <charset val="0"/>
      </rPr>
      <t>2022</t>
    </r>
    <r>
      <rPr>
        <sz val="10"/>
        <rFont val="宋体"/>
        <charset val="0"/>
      </rPr>
      <t>年那尔轰镇批洲村沥青路面工程</t>
    </r>
  </si>
  <si>
    <t>546.56</t>
  </si>
  <si>
    <t>99</t>
  </si>
  <si>
    <t>108</t>
  </si>
  <si>
    <t>110.5</t>
  </si>
  <si>
    <t>22</t>
  </si>
  <si>
    <t>4.5</t>
  </si>
  <si>
    <t>298.13</t>
  </si>
  <si>
    <t>180</t>
  </si>
  <si>
    <r>
      <rPr>
        <sz val="10"/>
        <rFont val="宋体"/>
        <charset val="0"/>
      </rPr>
      <t>靖宇县赤松镇赤松村、刺秋岭村老五厂屯、三</t>
    </r>
    <r>
      <rPr>
        <sz val="10"/>
        <rFont val="Courier New"/>
        <charset val="0"/>
      </rPr>
      <t>0</t>
    </r>
    <r>
      <rPr>
        <sz val="10"/>
        <rFont val="宋体"/>
        <charset val="0"/>
      </rPr>
      <t>九村小流域治理工程</t>
    </r>
  </si>
  <si>
    <t>657.97</t>
  </si>
  <si>
    <t>30</t>
  </si>
  <si>
    <t>100</t>
  </si>
  <si>
    <t>3.45</t>
  </si>
  <si>
    <t>162</t>
  </si>
  <si>
    <t>220</t>
  </si>
  <si>
    <t>50</t>
  </si>
  <si>
    <t>13.5</t>
  </si>
  <si>
    <t>120</t>
  </si>
  <si>
    <t>17.1</t>
  </si>
  <si>
    <t>592.93</t>
  </si>
  <si>
    <t>794.87</t>
  </si>
  <si>
    <t>197</t>
  </si>
  <si>
    <t>700</t>
  </si>
  <si>
    <t>60</t>
  </si>
  <si>
    <t>9.45</t>
  </si>
  <si>
    <t>650</t>
  </si>
  <si>
    <t>188</t>
  </si>
  <si>
    <t>143</t>
  </si>
  <si>
    <t>171</t>
  </si>
  <si>
    <t>525.48</t>
  </si>
  <si>
    <t>732.73</t>
  </si>
  <si>
    <t>1022</t>
  </si>
  <si>
    <t>800</t>
  </si>
  <si>
    <t>750</t>
  </si>
  <si>
    <r>
      <rPr>
        <sz val="10"/>
        <rFont val="宋体"/>
        <charset val="0"/>
      </rPr>
      <t>商品红公鸡</t>
    </r>
    <r>
      <rPr>
        <sz val="10"/>
        <rFont val="Courier New"/>
        <charset val="0"/>
      </rPr>
      <t>“</t>
    </r>
    <r>
      <rPr>
        <sz val="10"/>
        <rFont val="宋体"/>
        <charset val="0"/>
      </rPr>
      <t>助力脱贫，乡村振兴</t>
    </r>
    <r>
      <rPr>
        <sz val="10"/>
        <rFont val="Courier New"/>
        <charset val="0"/>
      </rPr>
      <t>”</t>
    </r>
    <r>
      <rPr>
        <sz val="10"/>
        <rFont val="宋体"/>
        <charset val="0"/>
      </rPr>
      <t>养殖项目</t>
    </r>
  </si>
  <si>
    <t>1300</t>
  </si>
  <si>
    <t>145</t>
  </si>
  <si>
    <t>12</t>
  </si>
  <si>
    <t>392</t>
  </si>
  <si>
    <t>500</t>
  </si>
  <si>
    <t>150</t>
  </si>
  <si>
    <t>300</t>
  </si>
  <si>
    <t>25</t>
  </si>
  <si>
    <t>3.6</t>
  </si>
  <si>
    <t>490</t>
  </si>
  <si>
    <t>86.44</t>
  </si>
  <si>
    <t>建设规格150m×20m的牛舍6栋；产室一栋、幼牛床200张；10000㎡加工饲料厂；化粪池、排污排水设施场地平整等</t>
  </si>
  <si>
    <t>建设羊肚蘑种植暖棚20栋，每栋面积1000平方米</t>
  </si>
  <si>
    <t>建设100M×16M钢结构鸡棚2栋；购置安装大层叠全自动蛋鸡笼2套；有机肥发酵罐2套</t>
  </si>
  <si>
    <t>濛江乡商品红公鸡“助力脱贫，乡村振兴”养殖项目</t>
  </si>
  <si>
    <t>濛江乡徐家店村、八宝村育肥牛养殖项目</t>
  </si>
  <si>
    <t>赤松镇甜玉米加工仓储冷链物流建设项目</t>
  </si>
  <si>
    <t>(三)</t>
  </si>
  <si>
    <t>（四）</t>
  </si>
  <si>
    <t>（六）</t>
  </si>
  <si>
    <t>濛江乡珠子河村防火路工程</t>
  </si>
  <si>
    <t>濛江乡义胜村河道治理工程</t>
  </si>
  <si>
    <t>赤松镇赤松村、刺秋岭村老五厂屯、三0九村小流域治理工程</t>
  </si>
  <si>
    <t>濛江乡庭院
经济基础设施建设项目</t>
  </si>
  <si>
    <t>那尔轰镇西头村示范村建设工程</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</si>
</sst>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0.00_-;\-* #,##0.00_-;_-* &quot;-&quot;_-;_-@_-"/>
    <numFmt numFmtId="178" formatCode="0_);[Red]\(0\)"/>
    <numFmt numFmtId="179" formatCode="0_ "/>
    <numFmt numFmtId="180" formatCode="0.0000_ "/>
  </numFmts>
  <fonts count="42">
    <font>
      <sz val="11"/>
      <color theme="1"/>
      <name val="宋体"/>
      <charset val="134"/>
      <scheme val="minor"/>
    </font>
    <font>
      <sz val="12"/>
      <color indexed="8"/>
      <name val="宋体"/>
      <charset val="134"/>
    </font>
    <font>
      <sz val="8"/>
      <name val="仿宋"/>
      <charset val="134"/>
    </font>
    <font>
      <sz val="8"/>
      <color theme="1"/>
      <name val="仿宋"/>
      <charset val="134"/>
    </font>
    <font>
      <sz val="8"/>
      <color indexed="8"/>
      <name val="仿宋"/>
      <charset val="134"/>
    </font>
    <font>
      <b/>
      <sz val="8"/>
      <name val="仿宋"/>
      <charset val="134"/>
    </font>
    <font>
      <sz val="8"/>
      <color indexed="8"/>
      <name val="宋体"/>
      <charset val="134"/>
    </font>
    <font>
      <sz val="10"/>
      <name val="Courier New"/>
      <charset val="0"/>
    </font>
    <font>
      <sz val="10"/>
      <name val="宋体"/>
      <charset val="0"/>
    </font>
    <font>
      <sz val="9"/>
      <color indexed="8"/>
      <name val="宋体"/>
      <charset val="134"/>
    </font>
    <font>
      <b/>
      <sz val="18"/>
      <name val="方正小标宋简体"/>
      <charset val="134"/>
    </font>
    <font>
      <sz val="9"/>
      <name val="黑体"/>
      <charset val="134"/>
    </font>
    <font>
      <sz val="12"/>
      <name val="黑体"/>
      <charset val="134"/>
    </font>
    <font>
      <b/>
      <sz val="9"/>
      <name val="仿宋"/>
      <charset val="134"/>
    </font>
    <font>
      <sz val="6"/>
      <name val="仿宋"/>
      <charset val="134"/>
    </font>
    <font>
      <sz val="9"/>
      <name val="仿宋"/>
      <charset val="134"/>
    </font>
    <font>
      <sz val="9"/>
      <color theme="1"/>
      <name val="仿宋"/>
      <charset val="134"/>
    </font>
    <font>
      <sz val="9"/>
      <color theme="1"/>
      <name val="黑体"/>
      <charset val="134"/>
    </font>
    <font>
      <sz val="12"/>
      <name val="宋体"/>
      <charset val="134"/>
    </font>
    <font>
      <b/>
      <sz val="9"/>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Times New Roman"/>
      <charset val="0"/>
    </font>
    <font>
      <sz val="9"/>
      <name val="宋体"/>
      <charset val="134"/>
    </font>
  </fonts>
  <fills count="35">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7"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23" fillId="11" borderId="0" applyNumberFormat="0" applyBorder="0" applyAlignment="0" applyProtection="0">
      <alignment vertical="center"/>
    </xf>
    <xf numFmtId="0" fontId="26" fillId="0" borderId="9" applyNumberFormat="0" applyFill="0" applyAlignment="0" applyProtection="0">
      <alignment vertical="center"/>
    </xf>
    <xf numFmtId="0" fontId="23" fillId="12" borderId="0" applyNumberFormat="0" applyBorder="0" applyAlignment="0" applyProtection="0">
      <alignment vertical="center"/>
    </xf>
    <xf numFmtId="0" fontId="32" fillId="13" borderId="10" applyNumberFormat="0" applyAlignment="0" applyProtection="0">
      <alignment vertical="center"/>
    </xf>
    <xf numFmtId="0" fontId="33" fillId="13" borderId="6" applyNumberFormat="0" applyAlignment="0" applyProtection="0">
      <alignment vertical="center"/>
    </xf>
    <xf numFmtId="0" fontId="34" fillId="14" borderId="11"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18" fillId="0" borderId="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0" fontId="18" fillId="0" borderId="0"/>
    <xf numFmtId="0" fontId="39" fillId="0" borderId="0" applyProtection="0"/>
    <xf numFmtId="0" fontId="40" fillId="0" borderId="0"/>
  </cellStyleXfs>
  <cellXfs count="96">
    <xf numFmtId="0" fontId="0" fillId="0" borderId="0" xfId="0">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0" fontId="2" fillId="2" borderId="1" xfId="0" applyFont="1" applyFill="1" applyBorder="1" applyAlignment="1">
      <alignment horizontal="center" vertical="center" wrapText="1"/>
    </xf>
    <xf numFmtId="0" fontId="2" fillId="2" borderId="1" xfId="5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2" borderId="1" xfId="5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0" borderId="1" xfId="5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2" fillId="0" borderId="1" xfId="5"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1" fillId="0" borderId="1" xfId="0" applyFont="1" applyFill="1" applyBorder="1" applyAlignment="1">
      <alignment vertical="center"/>
    </xf>
    <xf numFmtId="0" fontId="6" fillId="0" borderId="1" xfId="0" applyFont="1" applyFill="1" applyBorder="1" applyAlignment="1">
      <alignment vertical="center"/>
    </xf>
    <xf numFmtId="0" fontId="2" fillId="2" borderId="1" xfId="50" applyFont="1" applyFill="1" applyBorder="1" applyAlignment="1" applyProtection="1">
      <alignment horizontal="center" vertical="center" wrapText="1"/>
    </xf>
    <xf numFmtId="176" fontId="2" fillId="2" borderId="1" xfId="5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3" fillId="2" borderId="1" xfId="5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2" fillId="2" borderId="1" xfId="8"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1" xfId="50" applyFont="1" applyFill="1" applyBorder="1" applyAlignment="1">
      <alignment horizontal="left" vertical="center" wrapText="1"/>
    </xf>
    <xf numFmtId="0" fontId="5" fillId="2" borderId="1" xfId="0"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2" borderId="1" xfId="8"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3"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5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5" fillId="0" borderId="1" xfId="5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176" fontId="15" fillId="0" borderId="5" xfId="0" applyNumberFormat="1" applyFont="1" applyFill="1" applyBorder="1" applyAlignment="1">
      <alignment horizontal="center" vertical="center" wrapText="1"/>
    </xf>
    <xf numFmtId="176" fontId="15" fillId="0" borderId="5" xfId="50" applyNumberFormat="1"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179" fontId="2" fillId="0" borderId="1" xfId="50" applyNumberFormat="1" applyFont="1" applyFill="1" applyBorder="1" applyAlignment="1">
      <alignment horizontal="center" vertical="center" wrapText="1"/>
    </xf>
    <xf numFmtId="176" fontId="15" fillId="0" borderId="5" xfId="50" applyNumberFormat="1" applyFont="1" applyFill="1" applyBorder="1" applyAlignment="1">
      <alignment horizontal="center" vertical="center"/>
    </xf>
    <xf numFmtId="176" fontId="16" fillId="0" borderId="5" xfId="50" applyNumberFormat="1" applyFont="1" applyFill="1" applyBorder="1" applyAlignment="1">
      <alignment horizontal="center" vertical="center" wrapText="1"/>
    </xf>
    <xf numFmtId="176" fontId="15" fillId="0" borderId="5" xfId="50" applyNumberFormat="1" applyFont="1" applyFill="1" applyBorder="1" applyAlignment="1" applyProtection="1">
      <alignment horizontal="center" vertical="center" wrapText="1"/>
    </xf>
    <xf numFmtId="176" fontId="15" fillId="0" borderId="1" xfId="8" applyNumberFormat="1" applyFont="1" applyFill="1" applyBorder="1" applyAlignment="1">
      <alignment horizontal="center" vertical="center" wrapText="1"/>
    </xf>
    <xf numFmtId="176" fontId="16" fillId="0" borderId="1" xfId="8" applyNumberFormat="1" applyFont="1" applyFill="1" applyBorder="1" applyAlignment="1">
      <alignment horizontal="center" vertical="center" wrapText="1"/>
    </xf>
    <xf numFmtId="176" fontId="14" fillId="0" borderId="5"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2" fillId="0" borderId="5" xfId="5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18" fillId="0" borderId="0" xfId="0" applyFont="1" applyFill="1" applyBorder="1" applyAlignment="1">
      <alignment vertical="center"/>
    </xf>
    <xf numFmtId="0" fontId="0" fillId="0" borderId="1" xfId="0" applyFill="1" applyBorder="1" applyAlignment="1">
      <alignment horizontal="center" vertical="center"/>
    </xf>
    <xf numFmtId="0" fontId="2" fillId="0" borderId="5" xfId="0" applyFont="1" applyFill="1" applyBorder="1" applyAlignment="1">
      <alignment horizontal="center" vertical="center" wrapText="1"/>
    </xf>
    <xf numFmtId="177" fontId="15" fillId="0" borderId="1" xfId="5"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180"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15" fillId="0" borderId="1" xfId="5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普通_投资估算表_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6"/>
  <sheetViews>
    <sheetView tabSelected="1" workbookViewId="0">
      <selection activeCell="X8" sqref="X8"/>
    </sheetView>
  </sheetViews>
  <sheetFormatPr defaultColWidth="9" defaultRowHeight="14.25"/>
  <cols>
    <col min="1" max="1" width="4.125" style="1" customWidth="1"/>
    <col min="2" max="2" width="6.875" style="1" customWidth="1"/>
    <col min="3" max="3" width="4.375" style="1" customWidth="1"/>
    <col min="4" max="4" width="4" style="1" customWidth="1"/>
    <col min="5" max="5" width="15.125" style="1" customWidth="1"/>
    <col min="6" max="6" width="6" style="1" customWidth="1"/>
    <col min="7" max="7" width="8.25" style="1" customWidth="1"/>
    <col min="8" max="8" width="5.75" style="1" customWidth="1"/>
    <col min="9" max="9" width="6" style="1" customWidth="1"/>
    <col min="10" max="10" width="5.20833333333333" style="1" customWidth="1"/>
    <col min="11" max="11" width="7.625" style="2" customWidth="1"/>
    <col min="12" max="12" width="8.625" style="41" customWidth="1"/>
    <col min="13" max="13" width="4.3" style="1" customWidth="1"/>
    <col min="14" max="14" width="4" style="1" customWidth="1"/>
    <col min="15" max="15" width="4.625" style="1" customWidth="1"/>
    <col min="16" max="16" width="3.375" style="1" customWidth="1"/>
    <col min="17" max="17" width="9.5" style="1" customWidth="1"/>
    <col min="18" max="18" width="5.375" style="1" customWidth="1"/>
    <col min="19" max="19" width="6.125" style="1" customWidth="1"/>
    <col min="20" max="21" width="6.75" style="1" customWidth="1"/>
    <col min="22" max="22" width="9" style="1"/>
    <col min="23" max="23" width="9.375" style="1"/>
    <col min="24" max="16384" width="9" style="1"/>
  </cols>
  <sheetData>
    <row r="1" s="1" customFormat="1" ht="36" customHeight="1" spans="1:21">
      <c r="A1" s="42" t="s">
        <v>0</v>
      </c>
      <c r="B1" s="43"/>
      <c r="C1" s="43"/>
      <c r="D1" s="43"/>
      <c r="E1" s="43"/>
      <c r="F1" s="43"/>
      <c r="G1" s="43"/>
      <c r="H1" s="43"/>
      <c r="I1" s="43"/>
      <c r="J1" s="43"/>
      <c r="K1" s="43"/>
      <c r="L1" s="43"/>
      <c r="M1" s="43"/>
      <c r="N1" s="43"/>
      <c r="O1" s="43"/>
      <c r="P1" s="43"/>
      <c r="Q1" s="43"/>
      <c r="R1" s="43"/>
      <c r="S1" s="43"/>
      <c r="T1" s="43"/>
      <c r="U1" s="43"/>
    </row>
    <row r="2" s="39" customFormat="1" ht="20" customHeight="1" spans="1:21">
      <c r="A2" s="44" t="s">
        <v>1</v>
      </c>
      <c r="B2" s="45" t="s">
        <v>2</v>
      </c>
      <c r="C2" s="45"/>
      <c r="D2" s="45"/>
      <c r="E2" s="45"/>
      <c r="F2" s="45"/>
      <c r="G2" s="45"/>
      <c r="H2" s="45"/>
      <c r="I2" s="45"/>
      <c r="J2" s="45"/>
      <c r="K2" s="64" t="s">
        <v>3</v>
      </c>
      <c r="L2" s="45"/>
      <c r="M2" s="65"/>
      <c r="N2" s="45" t="s">
        <v>4</v>
      </c>
      <c r="O2" s="45"/>
      <c r="P2" s="45"/>
      <c r="Q2" s="45" t="s">
        <v>5</v>
      </c>
      <c r="R2" s="45"/>
      <c r="S2" s="45"/>
      <c r="T2" s="45" t="s">
        <v>6</v>
      </c>
      <c r="U2" s="65" t="s">
        <v>7</v>
      </c>
    </row>
    <row r="3" s="39" customFormat="1" ht="16" customHeight="1" spans="1:21">
      <c r="A3" s="44"/>
      <c r="B3" s="45" t="s">
        <v>8</v>
      </c>
      <c r="C3" s="45" t="s">
        <v>9</v>
      </c>
      <c r="D3" s="45" t="s">
        <v>10</v>
      </c>
      <c r="E3" s="45" t="s">
        <v>11</v>
      </c>
      <c r="F3" s="45" t="s">
        <v>12</v>
      </c>
      <c r="G3" s="45" t="s">
        <v>13</v>
      </c>
      <c r="H3" s="45" t="s">
        <v>14</v>
      </c>
      <c r="I3" s="45" t="s">
        <v>15</v>
      </c>
      <c r="J3" s="45" t="s">
        <v>16</v>
      </c>
      <c r="K3" s="64" t="s">
        <v>17</v>
      </c>
      <c r="L3" s="45" t="s">
        <v>18</v>
      </c>
      <c r="M3" s="65"/>
      <c r="N3" s="45" t="s">
        <v>19</v>
      </c>
      <c r="O3" s="45" t="s">
        <v>20</v>
      </c>
      <c r="P3" s="45" t="s">
        <v>21</v>
      </c>
      <c r="Q3" s="45" t="s">
        <v>17</v>
      </c>
      <c r="R3" s="45" t="s">
        <v>22</v>
      </c>
      <c r="S3" s="45"/>
      <c r="T3" s="79"/>
      <c r="U3" s="44"/>
    </row>
    <row r="4" s="39" customFormat="1" ht="29" customHeight="1" spans="1:21">
      <c r="A4" s="46"/>
      <c r="B4" s="47"/>
      <c r="C4" s="47"/>
      <c r="D4" s="47"/>
      <c r="E4" s="47"/>
      <c r="F4" s="47"/>
      <c r="G4" s="47"/>
      <c r="H4" s="47"/>
      <c r="I4" s="47"/>
      <c r="J4" s="47"/>
      <c r="K4" s="64"/>
      <c r="L4" s="45" t="s">
        <v>23</v>
      </c>
      <c r="M4" s="65" t="s">
        <v>24</v>
      </c>
      <c r="N4" s="45"/>
      <c r="O4" s="45"/>
      <c r="P4" s="45"/>
      <c r="Q4" s="45"/>
      <c r="R4" s="45" t="s">
        <v>25</v>
      </c>
      <c r="S4" s="45" t="s">
        <v>26</v>
      </c>
      <c r="T4" s="79"/>
      <c r="U4" s="44"/>
    </row>
    <row r="5" s="40" customFormat="1" ht="18" customHeight="1" spans="1:21">
      <c r="A5" s="48" t="s">
        <v>17</v>
      </c>
      <c r="B5" s="49"/>
      <c r="C5" s="49"/>
      <c r="D5" s="49"/>
      <c r="E5" s="49"/>
      <c r="F5" s="49"/>
      <c r="G5" s="49"/>
      <c r="H5" s="49"/>
      <c r="I5" s="49"/>
      <c r="J5" s="49"/>
      <c r="K5" s="6">
        <f>SUM(K6+K41+K75+K76+K85+K86)</f>
        <v>20587</v>
      </c>
      <c r="L5" s="6"/>
      <c r="M5" s="6"/>
      <c r="N5" s="66"/>
      <c r="O5" s="66"/>
      <c r="P5" s="66"/>
      <c r="Q5" s="15"/>
      <c r="R5" s="15"/>
      <c r="S5" s="15"/>
      <c r="T5" s="80"/>
      <c r="U5" s="16"/>
    </row>
    <row r="6" ht="21" customHeight="1" spans="1:21">
      <c r="A6" s="50" t="s">
        <v>27</v>
      </c>
      <c r="B6" s="51" t="s">
        <v>28</v>
      </c>
      <c r="C6" s="52"/>
      <c r="D6" s="52"/>
      <c r="E6" s="52"/>
      <c r="F6" s="52"/>
      <c r="G6" s="52"/>
      <c r="H6" s="52"/>
      <c r="I6" s="52"/>
      <c r="J6" s="52"/>
      <c r="K6" s="6">
        <f>SUM(K7+K24+K37)</f>
        <v>11769.3363</v>
      </c>
      <c r="L6" s="6"/>
      <c r="M6" s="52"/>
      <c r="N6" s="52"/>
      <c r="O6" s="52"/>
      <c r="P6" s="52"/>
      <c r="Q6" s="6"/>
      <c r="R6" s="6"/>
      <c r="S6" s="6"/>
      <c r="T6" s="52"/>
      <c r="U6" s="60"/>
    </row>
    <row r="7" ht="23" customHeight="1" spans="1:21">
      <c r="A7" s="53" t="s">
        <v>29</v>
      </c>
      <c r="B7" s="54" t="s">
        <v>30</v>
      </c>
      <c r="C7" s="52"/>
      <c r="D7" s="52"/>
      <c r="E7" s="52"/>
      <c r="F7" s="52"/>
      <c r="G7" s="52"/>
      <c r="H7" s="52"/>
      <c r="I7" s="52"/>
      <c r="J7" s="52"/>
      <c r="K7" s="6">
        <f>SUM(K8:K23)</f>
        <v>10481.7013</v>
      </c>
      <c r="L7" s="6"/>
      <c r="M7" s="52"/>
      <c r="N7" s="52"/>
      <c r="O7" s="52"/>
      <c r="P7" s="52"/>
      <c r="Q7" s="6">
        <f>SUM(Q8:Q23)</f>
        <v>4864</v>
      </c>
      <c r="R7" s="6">
        <f>SUM(R8:R23)</f>
        <v>4706</v>
      </c>
      <c r="S7" s="6">
        <f>SUM(S8:S23)</f>
        <v>158</v>
      </c>
      <c r="T7" s="52"/>
      <c r="U7" s="60"/>
    </row>
    <row r="8" ht="146.25" spans="1:21">
      <c r="A8" s="55">
        <v>1</v>
      </c>
      <c r="B8" s="54" t="s">
        <v>31</v>
      </c>
      <c r="C8" s="54" t="s">
        <v>32</v>
      </c>
      <c r="D8" s="54" t="s">
        <v>33</v>
      </c>
      <c r="E8" s="55" t="s">
        <v>34</v>
      </c>
      <c r="F8" s="54" t="s">
        <v>35</v>
      </c>
      <c r="G8" s="55" t="s">
        <v>36</v>
      </c>
      <c r="H8" s="54" t="s">
        <v>37</v>
      </c>
      <c r="I8" s="54" t="s">
        <v>38</v>
      </c>
      <c r="J8" s="54" t="s">
        <v>38</v>
      </c>
      <c r="K8" s="67">
        <v>1600</v>
      </c>
      <c r="L8" s="67"/>
      <c r="M8" s="5"/>
      <c r="N8" s="10" t="s">
        <v>39</v>
      </c>
      <c r="O8" s="5"/>
      <c r="P8" s="29"/>
      <c r="Q8" s="6">
        <f>SUM(R8:S8)</f>
        <v>2079</v>
      </c>
      <c r="R8" s="7">
        <v>2053</v>
      </c>
      <c r="S8" s="7">
        <v>26</v>
      </c>
      <c r="T8" s="6" t="s">
        <v>40</v>
      </c>
      <c r="U8" s="6" t="s">
        <v>41</v>
      </c>
    </row>
    <row r="9" ht="90" spans="1:21">
      <c r="A9" s="55">
        <v>2</v>
      </c>
      <c r="B9" s="54" t="s">
        <v>42</v>
      </c>
      <c r="C9" s="54" t="s">
        <v>32</v>
      </c>
      <c r="D9" s="54" t="s">
        <v>43</v>
      </c>
      <c r="E9" s="54" t="s">
        <v>44</v>
      </c>
      <c r="F9" s="54" t="s">
        <v>45</v>
      </c>
      <c r="G9" s="55" t="s">
        <v>46</v>
      </c>
      <c r="H9" s="55" t="s">
        <v>37</v>
      </c>
      <c r="I9" s="54" t="s">
        <v>47</v>
      </c>
      <c r="J9" s="54" t="s">
        <v>47</v>
      </c>
      <c r="K9" s="68">
        <v>770</v>
      </c>
      <c r="L9" s="68"/>
      <c r="M9" s="5"/>
      <c r="N9" s="10" t="s">
        <v>39</v>
      </c>
      <c r="O9" s="5"/>
      <c r="P9" s="29"/>
      <c r="Q9" s="6">
        <f t="shared" ref="Q9:Q23" si="0">SUM(R9:S9)</f>
        <v>205</v>
      </c>
      <c r="R9" s="5">
        <v>200</v>
      </c>
      <c r="S9" s="29">
        <v>5</v>
      </c>
      <c r="T9" s="6" t="s">
        <v>48</v>
      </c>
      <c r="U9" s="6" t="s">
        <v>49</v>
      </c>
    </row>
    <row r="10" ht="84" spans="1:21">
      <c r="A10" s="55">
        <v>3</v>
      </c>
      <c r="B10" s="6" t="s">
        <v>50</v>
      </c>
      <c r="C10" s="6" t="s">
        <v>32</v>
      </c>
      <c r="D10" s="6" t="s">
        <v>51</v>
      </c>
      <c r="E10" s="10" t="s">
        <v>52</v>
      </c>
      <c r="F10" s="6" t="s">
        <v>35</v>
      </c>
      <c r="G10" s="5" t="s">
        <v>53</v>
      </c>
      <c r="H10" s="5" t="s">
        <v>54</v>
      </c>
      <c r="I10" s="6" t="s">
        <v>55</v>
      </c>
      <c r="J10" s="6" t="s">
        <v>55</v>
      </c>
      <c r="K10" s="68">
        <v>490</v>
      </c>
      <c r="L10" s="68"/>
      <c r="M10" s="5"/>
      <c r="N10" s="10" t="s">
        <v>39</v>
      </c>
      <c r="O10" s="5"/>
      <c r="P10" s="29"/>
      <c r="Q10" s="6">
        <f t="shared" si="0"/>
        <v>216</v>
      </c>
      <c r="R10" s="5">
        <v>200</v>
      </c>
      <c r="S10" s="29">
        <v>16</v>
      </c>
      <c r="T10" s="6" t="s">
        <v>56</v>
      </c>
      <c r="U10" s="6" t="s">
        <v>49</v>
      </c>
    </row>
    <row r="11" ht="90" spans="1:21">
      <c r="A11" s="55">
        <v>4</v>
      </c>
      <c r="B11" s="54" t="s">
        <v>57</v>
      </c>
      <c r="C11" s="54" t="s">
        <v>32</v>
      </c>
      <c r="D11" s="54" t="s">
        <v>58</v>
      </c>
      <c r="E11" s="55" t="s">
        <v>59</v>
      </c>
      <c r="F11" s="54" t="s">
        <v>60</v>
      </c>
      <c r="G11" s="55" t="s">
        <v>61</v>
      </c>
      <c r="H11" s="54" t="s">
        <v>62</v>
      </c>
      <c r="I11" s="54" t="s">
        <v>63</v>
      </c>
      <c r="J11" s="54" t="s">
        <v>63</v>
      </c>
      <c r="K11" s="67">
        <v>250</v>
      </c>
      <c r="L11" s="67"/>
      <c r="M11" s="5"/>
      <c r="N11" s="10" t="s">
        <v>39</v>
      </c>
      <c r="O11" s="5"/>
      <c r="P11" s="29"/>
      <c r="Q11" s="6">
        <f t="shared" si="0"/>
        <v>230</v>
      </c>
      <c r="R11" s="5">
        <v>200</v>
      </c>
      <c r="S11" s="29">
        <v>30</v>
      </c>
      <c r="T11" s="6" t="s">
        <v>64</v>
      </c>
      <c r="U11" s="6" t="s">
        <v>49</v>
      </c>
    </row>
    <row r="12" ht="112.5" spans="1:21">
      <c r="A12" s="55">
        <v>5</v>
      </c>
      <c r="B12" s="54" t="s">
        <v>65</v>
      </c>
      <c r="C12" s="54" t="s">
        <v>32</v>
      </c>
      <c r="D12" s="55" t="s">
        <v>66</v>
      </c>
      <c r="E12" s="55" t="s">
        <v>67</v>
      </c>
      <c r="F12" s="54" t="s">
        <v>35</v>
      </c>
      <c r="G12" s="55" t="s">
        <v>68</v>
      </c>
      <c r="H12" s="54" t="s">
        <v>69</v>
      </c>
      <c r="I12" s="54" t="s">
        <v>70</v>
      </c>
      <c r="J12" s="54" t="s">
        <v>70</v>
      </c>
      <c r="K12" s="68">
        <v>880</v>
      </c>
      <c r="L12" s="68"/>
      <c r="M12" s="5"/>
      <c r="N12" s="10" t="s">
        <v>39</v>
      </c>
      <c r="O12" s="5"/>
      <c r="P12" s="29"/>
      <c r="Q12" s="6">
        <f t="shared" si="0"/>
        <v>819</v>
      </c>
      <c r="R12" s="5">
        <v>800</v>
      </c>
      <c r="S12" s="29">
        <v>19</v>
      </c>
      <c r="T12" s="6" t="s">
        <v>71</v>
      </c>
      <c r="U12" s="6" t="s">
        <v>49</v>
      </c>
    </row>
    <row r="13" ht="78.75" spans="1:21">
      <c r="A13" s="55">
        <v>6</v>
      </c>
      <c r="B13" s="54" t="s">
        <v>72</v>
      </c>
      <c r="C13" s="54" t="s">
        <v>32</v>
      </c>
      <c r="D13" s="54" t="s">
        <v>66</v>
      </c>
      <c r="E13" s="56" t="s">
        <v>73</v>
      </c>
      <c r="F13" s="54" t="s">
        <v>74</v>
      </c>
      <c r="G13" s="55" t="s">
        <v>75</v>
      </c>
      <c r="H13" s="54" t="s">
        <v>69</v>
      </c>
      <c r="I13" s="54" t="s">
        <v>70</v>
      </c>
      <c r="J13" s="54" t="s">
        <v>70</v>
      </c>
      <c r="K13" s="68">
        <v>2850</v>
      </c>
      <c r="L13" s="68"/>
      <c r="M13" s="5"/>
      <c r="N13" s="10" t="s">
        <v>39</v>
      </c>
      <c r="O13" s="5"/>
      <c r="P13" s="29"/>
      <c r="Q13" s="6">
        <f t="shared" si="0"/>
        <v>119</v>
      </c>
      <c r="R13" s="5">
        <v>104</v>
      </c>
      <c r="S13" s="29">
        <v>15</v>
      </c>
      <c r="T13" s="6" t="s">
        <v>76</v>
      </c>
      <c r="U13" s="6" t="s">
        <v>49</v>
      </c>
    </row>
    <row r="14" ht="115.5" spans="1:21">
      <c r="A14" s="55">
        <v>7</v>
      </c>
      <c r="B14" s="55" t="s">
        <v>77</v>
      </c>
      <c r="C14" s="55" t="s">
        <v>32</v>
      </c>
      <c r="D14" s="55" t="s">
        <v>78</v>
      </c>
      <c r="E14" s="55" t="s">
        <v>79</v>
      </c>
      <c r="F14" s="54" t="s">
        <v>60</v>
      </c>
      <c r="G14" s="55" t="s">
        <v>80</v>
      </c>
      <c r="H14" s="54" t="s">
        <v>69</v>
      </c>
      <c r="I14" s="54" t="s">
        <v>70</v>
      </c>
      <c r="J14" s="54" t="s">
        <v>70</v>
      </c>
      <c r="K14" s="68">
        <v>280</v>
      </c>
      <c r="L14" s="68"/>
      <c r="M14" s="5"/>
      <c r="N14" s="10" t="s">
        <v>39</v>
      </c>
      <c r="O14" s="5"/>
      <c r="P14" s="29"/>
      <c r="Q14" s="6">
        <f t="shared" si="0"/>
        <v>29</v>
      </c>
      <c r="R14" s="5">
        <v>20</v>
      </c>
      <c r="S14" s="29">
        <v>9</v>
      </c>
      <c r="T14" s="6" t="s">
        <v>81</v>
      </c>
      <c r="U14" s="6" t="s">
        <v>49</v>
      </c>
    </row>
    <row r="15" ht="94.5" spans="1:21">
      <c r="A15" s="55">
        <v>8</v>
      </c>
      <c r="B15" s="55" t="s">
        <v>82</v>
      </c>
      <c r="C15" s="54" t="s">
        <v>32</v>
      </c>
      <c r="D15" s="54" t="s">
        <v>83</v>
      </c>
      <c r="E15" s="55" t="s">
        <v>84</v>
      </c>
      <c r="F15" s="54" t="s">
        <v>60</v>
      </c>
      <c r="G15" s="55" t="s">
        <v>85</v>
      </c>
      <c r="H15" s="54" t="s">
        <v>69</v>
      </c>
      <c r="I15" s="54" t="s">
        <v>70</v>
      </c>
      <c r="J15" s="54" t="s">
        <v>70</v>
      </c>
      <c r="K15" s="68">
        <v>200</v>
      </c>
      <c r="L15" s="68"/>
      <c r="M15" s="5"/>
      <c r="N15" s="10" t="s">
        <v>39</v>
      </c>
      <c r="O15" s="5"/>
      <c r="P15" s="29"/>
      <c r="Q15" s="6">
        <f t="shared" si="0"/>
        <v>330</v>
      </c>
      <c r="R15" s="5">
        <v>300</v>
      </c>
      <c r="S15" s="29">
        <v>30</v>
      </c>
      <c r="T15" s="6" t="s">
        <v>86</v>
      </c>
      <c r="U15" s="6" t="s">
        <v>49</v>
      </c>
    </row>
    <row r="16" ht="270" spans="1:21">
      <c r="A16" s="55">
        <v>9</v>
      </c>
      <c r="B16" s="54" t="s">
        <v>87</v>
      </c>
      <c r="C16" s="54" t="s">
        <v>32</v>
      </c>
      <c r="D16" s="54" t="s">
        <v>88</v>
      </c>
      <c r="E16" s="54" t="s">
        <v>89</v>
      </c>
      <c r="F16" s="54" t="s">
        <v>90</v>
      </c>
      <c r="G16" s="55" t="s">
        <v>91</v>
      </c>
      <c r="H16" s="54" t="s">
        <v>37</v>
      </c>
      <c r="I16" s="54" t="s">
        <v>92</v>
      </c>
      <c r="J16" s="54" t="s">
        <v>92</v>
      </c>
      <c r="K16" s="68">
        <v>249.88</v>
      </c>
      <c r="L16" s="68"/>
      <c r="M16" s="5"/>
      <c r="N16" s="10" t="s">
        <v>39</v>
      </c>
      <c r="O16" s="5"/>
      <c r="P16" s="29"/>
      <c r="Q16" s="6">
        <f t="shared" si="0"/>
        <v>40</v>
      </c>
      <c r="R16" s="5">
        <v>35</v>
      </c>
      <c r="S16" s="29">
        <v>5</v>
      </c>
      <c r="T16" s="6" t="s">
        <v>93</v>
      </c>
      <c r="U16" s="6" t="s">
        <v>49</v>
      </c>
    </row>
    <row r="17" ht="78.75" spans="1:21">
      <c r="A17" s="55">
        <v>10</v>
      </c>
      <c r="B17" s="54" t="s">
        <v>94</v>
      </c>
      <c r="C17" s="54" t="s">
        <v>32</v>
      </c>
      <c r="D17" s="54" t="s">
        <v>95</v>
      </c>
      <c r="E17" s="54" t="s">
        <v>96</v>
      </c>
      <c r="F17" s="54" t="s">
        <v>90</v>
      </c>
      <c r="G17" s="55" t="s">
        <v>97</v>
      </c>
      <c r="H17" s="54" t="s">
        <v>54</v>
      </c>
      <c r="I17" s="54" t="s">
        <v>92</v>
      </c>
      <c r="J17" s="54" t="s">
        <v>92</v>
      </c>
      <c r="K17" s="67">
        <v>102.21</v>
      </c>
      <c r="L17" s="67"/>
      <c r="M17" s="5"/>
      <c r="N17" s="10" t="s">
        <v>39</v>
      </c>
      <c r="O17" s="5"/>
      <c r="P17" s="29"/>
      <c r="Q17" s="6">
        <f t="shared" si="0"/>
        <v>190</v>
      </c>
      <c r="R17" s="5">
        <v>190</v>
      </c>
      <c r="S17" s="29">
        <v>0</v>
      </c>
      <c r="T17" s="6" t="s">
        <v>98</v>
      </c>
      <c r="U17" s="6" t="s">
        <v>49</v>
      </c>
    </row>
    <row r="18" ht="101.25" spans="1:21">
      <c r="A18" s="55">
        <v>11</v>
      </c>
      <c r="B18" s="54" t="s">
        <v>99</v>
      </c>
      <c r="C18" s="54" t="s">
        <v>32</v>
      </c>
      <c r="D18" s="54" t="s">
        <v>100</v>
      </c>
      <c r="E18" s="54" t="s">
        <v>101</v>
      </c>
      <c r="F18" s="54" t="s">
        <v>90</v>
      </c>
      <c r="G18" s="55" t="s">
        <v>102</v>
      </c>
      <c r="H18" s="54" t="s">
        <v>69</v>
      </c>
      <c r="I18" s="54" t="s">
        <v>92</v>
      </c>
      <c r="J18" s="54" t="s">
        <v>92</v>
      </c>
      <c r="K18" s="67">
        <v>90</v>
      </c>
      <c r="L18" s="67"/>
      <c r="M18" s="5"/>
      <c r="N18" s="10" t="s">
        <v>39</v>
      </c>
      <c r="O18" s="5"/>
      <c r="P18" s="29"/>
      <c r="Q18" s="6">
        <f t="shared" si="0"/>
        <v>50</v>
      </c>
      <c r="R18" s="5">
        <v>50</v>
      </c>
      <c r="S18" s="29">
        <v>0</v>
      </c>
      <c r="T18" s="6" t="s">
        <v>103</v>
      </c>
      <c r="U18" s="6" t="s">
        <v>49</v>
      </c>
    </row>
    <row r="19" ht="78.75" spans="1:21">
      <c r="A19" s="55">
        <v>12</v>
      </c>
      <c r="B19" s="54" t="s">
        <v>104</v>
      </c>
      <c r="C19" s="54" t="s">
        <v>32</v>
      </c>
      <c r="D19" s="54" t="s">
        <v>105</v>
      </c>
      <c r="E19" s="54" t="s">
        <v>106</v>
      </c>
      <c r="F19" s="54" t="s">
        <v>35</v>
      </c>
      <c r="G19" s="55" t="s">
        <v>107</v>
      </c>
      <c r="H19" s="54" t="s">
        <v>69</v>
      </c>
      <c r="I19" s="54" t="s">
        <v>108</v>
      </c>
      <c r="J19" s="54" t="s">
        <v>108</v>
      </c>
      <c r="K19" s="68">
        <v>2300</v>
      </c>
      <c r="L19" s="68"/>
      <c r="M19" s="5"/>
      <c r="N19" s="10" t="s">
        <v>39</v>
      </c>
      <c r="O19" s="5"/>
      <c r="P19" s="29"/>
      <c r="Q19" s="6">
        <f t="shared" si="0"/>
        <v>50</v>
      </c>
      <c r="R19" s="5">
        <v>50</v>
      </c>
      <c r="S19" s="29">
        <v>0</v>
      </c>
      <c r="T19" s="6" t="s">
        <v>109</v>
      </c>
      <c r="U19" s="6" t="s">
        <v>49</v>
      </c>
    </row>
    <row r="20" ht="67.5" spans="1:21">
      <c r="A20" s="55">
        <v>13</v>
      </c>
      <c r="B20" s="55" t="s">
        <v>110</v>
      </c>
      <c r="C20" s="54" t="s">
        <v>32</v>
      </c>
      <c r="D20" s="54" t="s">
        <v>111</v>
      </c>
      <c r="E20" s="54" t="s">
        <v>112</v>
      </c>
      <c r="F20" s="54" t="s">
        <v>113</v>
      </c>
      <c r="G20" s="54" t="s">
        <v>114</v>
      </c>
      <c r="H20" s="54" t="s">
        <v>54</v>
      </c>
      <c r="I20" s="54" t="s">
        <v>55</v>
      </c>
      <c r="J20" s="54" t="s">
        <v>55</v>
      </c>
      <c r="K20" s="68">
        <v>40</v>
      </c>
      <c r="L20" s="68"/>
      <c r="M20" s="5"/>
      <c r="N20" s="10" t="s">
        <v>39</v>
      </c>
      <c r="O20" s="5"/>
      <c r="P20" s="29"/>
      <c r="Q20" s="6">
        <f t="shared" si="0"/>
        <v>71</v>
      </c>
      <c r="R20" s="5">
        <v>70</v>
      </c>
      <c r="S20" s="29">
        <v>1</v>
      </c>
      <c r="T20" s="6" t="s">
        <v>115</v>
      </c>
      <c r="U20" s="6" t="s">
        <v>49</v>
      </c>
    </row>
    <row r="21" ht="84" spans="1:21">
      <c r="A21" s="55">
        <v>14</v>
      </c>
      <c r="B21" s="55" t="s">
        <v>116</v>
      </c>
      <c r="C21" s="54" t="s">
        <v>117</v>
      </c>
      <c r="D21" s="54" t="s">
        <v>118</v>
      </c>
      <c r="E21" s="54" t="s">
        <v>119</v>
      </c>
      <c r="F21" s="54" t="s">
        <v>120</v>
      </c>
      <c r="G21" s="54" t="s">
        <v>121</v>
      </c>
      <c r="H21" s="5" t="s">
        <v>37</v>
      </c>
      <c r="I21" s="5" t="s">
        <v>122</v>
      </c>
      <c r="J21" s="5" t="s">
        <v>122</v>
      </c>
      <c r="K21" s="67">
        <v>148</v>
      </c>
      <c r="L21" s="67"/>
      <c r="M21" s="5"/>
      <c r="N21" s="10" t="s">
        <v>39</v>
      </c>
      <c r="O21" s="5"/>
      <c r="P21" s="29"/>
      <c r="Q21" s="6">
        <f t="shared" si="0"/>
        <v>124</v>
      </c>
      <c r="R21" s="6">
        <v>123</v>
      </c>
      <c r="S21" s="6">
        <v>1</v>
      </c>
      <c r="T21" s="6" t="s">
        <v>40</v>
      </c>
      <c r="U21" s="6" t="s">
        <v>49</v>
      </c>
    </row>
    <row r="22" ht="84" spans="1:21">
      <c r="A22" s="55">
        <v>15</v>
      </c>
      <c r="B22" s="55" t="s">
        <v>123</v>
      </c>
      <c r="C22" s="54" t="s">
        <v>117</v>
      </c>
      <c r="D22" s="54" t="s">
        <v>118</v>
      </c>
      <c r="E22" s="54" t="s">
        <v>124</v>
      </c>
      <c r="F22" s="54" t="s">
        <v>125</v>
      </c>
      <c r="G22" s="54" t="s">
        <v>126</v>
      </c>
      <c r="H22" s="7" t="s">
        <v>54</v>
      </c>
      <c r="I22" s="5" t="s">
        <v>122</v>
      </c>
      <c r="J22" s="5" t="s">
        <v>122</v>
      </c>
      <c r="K22" s="67">
        <v>169.82</v>
      </c>
      <c r="L22" s="67"/>
      <c r="M22" s="69"/>
      <c r="N22" s="10" t="s">
        <v>39</v>
      </c>
      <c r="O22" s="70"/>
      <c r="P22" s="70"/>
      <c r="Q22" s="6">
        <f t="shared" si="0"/>
        <v>62</v>
      </c>
      <c r="R22" s="6">
        <v>62</v>
      </c>
      <c r="S22" s="6">
        <v>0</v>
      </c>
      <c r="T22" s="6" t="s">
        <v>127</v>
      </c>
      <c r="U22" s="6" t="s">
        <v>49</v>
      </c>
    </row>
    <row r="23" ht="84" spans="1:21">
      <c r="A23" s="55">
        <v>16</v>
      </c>
      <c r="B23" s="57" t="s">
        <v>128</v>
      </c>
      <c r="C23" s="54" t="s">
        <v>117</v>
      </c>
      <c r="D23" s="54" t="s">
        <v>129</v>
      </c>
      <c r="E23" s="54" t="s">
        <v>130</v>
      </c>
      <c r="F23" s="54" t="s">
        <v>125</v>
      </c>
      <c r="G23" s="54" t="s">
        <v>131</v>
      </c>
      <c r="H23" s="7" t="s">
        <v>54</v>
      </c>
      <c r="I23" s="5" t="s">
        <v>55</v>
      </c>
      <c r="J23" s="5" t="s">
        <v>55</v>
      </c>
      <c r="K23" s="71">
        <v>61.7913</v>
      </c>
      <c r="L23" s="71"/>
      <c r="M23" s="5"/>
      <c r="N23" s="10" t="s">
        <v>39</v>
      </c>
      <c r="O23" s="5"/>
      <c r="P23" s="29"/>
      <c r="Q23" s="6">
        <f t="shared" si="0"/>
        <v>250</v>
      </c>
      <c r="R23" s="6">
        <v>249</v>
      </c>
      <c r="S23" s="6">
        <v>1</v>
      </c>
      <c r="T23" s="6" t="s">
        <v>127</v>
      </c>
      <c r="U23" s="6" t="s">
        <v>49</v>
      </c>
    </row>
    <row r="24" ht="56.25" spans="1:21">
      <c r="A24" s="53" t="s">
        <v>132</v>
      </c>
      <c r="B24" s="54" t="s">
        <v>133</v>
      </c>
      <c r="C24" s="54"/>
      <c r="D24" s="54"/>
      <c r="E24" s="54"/>
      <c r="F24" s="54"/>
      <c r="G24" s="54"/>
      <c r="H24" s="58"/>
      <c r="I24" s="54"/>
      <c r="J24" s="55"/>
      <c r="K24" s="68">
        <f>SUM(K25:K36)</f>
        <v>963.6</v>
      </c>
      <c r="L24" s="68"/>
      <c r="M24" s="5"/>
      <c r="N24" s="5"/>
      <c r="O24" s="5"/>
      <c r="P24" s="5"/>
      <c r="Q24" s="6">
        <f t="shared" ref="Q24:Q36" si="1">SUM(R24:S24)</f>
        <v>5159</v>
      </c>
      <c r="R24" s="6">
        <v>5065</v>
      </c>
      <c r="S24" s="6">
        <v>94</v>
      </c>
      <c r="T24" s="52"/>
      <c r="U24" s="6"/>
    </row>
    <row r="25" ht="73.5" spans="1:21">
      <c r="A25" s="55">
        <v>1</v>
      </c>
      <c r="B25" s="54" t="s">
        <v>134</v>
      </c>
      <c r="C25" s="54" t="s">
        <v>32</v>
      </c>
      <c r="D25" s="54" t="s">
        <v>135</v>
      </c>
      <c r="E25" s="54" t="s">
        <v>136</v>
      </c>
      <c r="F25" s="54" t="s">
        <v>137</v>
      </c>
      <c r="G25" s="55" t="s">
        <v>138</v>
      </c>
      <c r="H25" s="54" t="s">
        <v>54</v>
      </c>
      <c r="I25" s="54" t="s">
        <v>92</v>
      </c>
      <c r="J25" s="54" t="s">
        <v>92</v>
      </c>
      <c r="K25" s="68">
        <v>177.6</v>
      </c>
      <c r="L25" s="68"/>
      <c r="M25" s="5"/>
      <c r="N25" s="10" t="s">
        <v>39</v>
      </c>
      <c r="O25" s="5"/>
      <c r="P25" s="29"/>
      <c r="Q25" s="6">
        <f t="shared" si="1"/>
        <v>826</v>
      </c>
      <c r="R25" s="6">
        <v>810</v>
      </c>
      <c r="S25" s="6">
        <v>16</v>
      </c>
      <c r="T25" s="6" t="s">
        <v>139</v>
      </c>
      <c r="U25" s="6" t="s">
        <v>140</v>
      </c>
    </row>
    <row r="26" ht="73.5" spans="1:21">
      <c r="A26" s="55">
        <v>2</v>
      </c>
      <c r="B26" s="54" t="s">
        <v>141</v>
      </c>
      <c r="C26" s="54" t="s">
        <v>32</v>
      </c>
      <c r="D26" s="54" t="s">
        <v>142</v>
      </c>
      <c r="E26" s="54" t="s">
        <v>143</v>
      </c>
      <c r="F26" s="54" t="s">
        <v>137</v>
      </c>
      <c r="G26" s="55" t="s">
        <v>138</v>
      </c>
      <c r="H26" s="54" t="s">
        <v>54</v>
      </c>
      <c r="I26" s="54" t="s">
        <v>47</v>
      </c>
      <c r="J26" s="54" t="s">
        <v>47</v>
      </c>
      <c r="K26" s="68">
        <v>5.6</v>
      </c>
      <c r="L26" s="68"/>
      <c r="M26" s="5"/>
      <c r="N26" s="10" t="s">
        <v>39</v>
      </c>
      <c r="O26" s="5"/>
      <c r="P26" s="29"/>
      <c r="Q26" s="6">
        <f t="shared" si="1"/>
        <v>250</v>
      </c>
      <c r="R26" s="6">
        <v>250</v>
      </c>
      <c r="S26" s="6">
        <v>0</v>
      </c>
      <c r="T26" s="6" t="s">
        <v>139</v>
      </c>
      <c r="U26" s="6" t="s">
        <v>140</v>
      </c>
    </row>
    <row r="27" ht="73.5" spans="1:21">
      <c r="A27" s="55">
        <v>3</v>
      </c>
      <c r="B27" s="54" t="s">
        <v>144</v>
      </c>
      <c r="C27" s="54" t="s">
        <v>32</v>
      </c>
      <c r="D27" s="54" t="s">
        <v>145</v>
      </c>
      <c r="E27" s="54" t="s">
        <v>146</v>
      </c>
      <c r="F27" s="54" t="s">
        <v>137</v>
      </c>
      <c r="G27" s="55" t="s">
        <v>138</v>
      </c>
      <c r="H27" s="54" t="s">
        <v>54</v>
      </c>
      <c r="I27" s="54" t="s">
        <v>147</v>
      </c>
      <c r="J27" s="54" t="s">
        <v>147</v>
      </c>
      <c r="K27" s="68">
        <v>123.2</v>
      </c>
      <c r="L27" s="68"/>
      <c r="M27" s="5"/>
      <c r="N27" s="10" t="s">
        <v>39</v>
      </c>
      <c r="O27" s="5"/>
      <c r="P27" s="29"/>
      <c r="Q27" s="6">
        <f t="shared" si="1"/>
        <v>150</v>
      </c>
      <c r="R27" s="6">
        <v>150</v>
      </c>
      <c r="S27" s="6">
        <v>0</v>
      </c>
      <c r="T27" s="6" t="s">
        <v>139</v>
      </c>
      <c r="U27" s="6" t="s">
        <v>140</v>
      </c>
    </row>
    <row r="28" ht="73.5" spans="1:21">
      <c r="A28" s="55">
        <v>4</v>
      </c>
      <c r="B28" s="54" t="s">
        <v>148</v>
      </c>
      <c r="C28" s="54" t="s">
        <v>32</v>
      </c>
      <c r="D28" s="54" t="s">
        <v>149</v>
      </c>
      <c r="E28" s="54" t="s">
        <v>146</v>
      </c>
      <c r="F28" s="54" t="s">
        <v>137</v>
      </c>
      <c r="G28" s="55" t="s">
        <v>138</v>
      </c>
      <c r="H28" s="54" t="s">
        <v>54</v>
      </c>
      <c r="I28" s="54" t="s">
        <v>150</v>
      </c>
      <c r="J28" s="54" t="s">
        <v>150</v>
      </c>
      <c r="K28" s="68">
        <v>160.2</v>
      </c>
      <c r="L28" s="68"/>
      <c r="M28" s="5"/>
      <c r="N28" s="10" t="s">
        <v>39</v>
      </c>
      <c r="O28" s="5"/>
      <c r="P28" s="29"/>
      <c r="Q28" s="6">
        <f t="shared" si="1"/>
        <v>900</v>
      </c>
      <c r="R28" s="6">
        <v>900</v>
      </c>
      <c r="S28" s="6">
        <v>0</v>
      </c>
      <c r="T28" s="6" t="s">
        <v>139</v>
      </c>
      <c r="U28" s="6" t="s">
        <v>140</v>
      </c>
    </row>
    <row r="29" ht="73.5" spans="1:21">
      <c r="A29" s="55">
        <v>5</v>
      </c>
      <c r="B29" s="54" t="s">
        <v>151</v>
      </c>
      <c r="C29" s="54" t="s">
        <v>32</v>
      </c>
      <c r="D29" s="54" t="s">
        <v>118</v>
      </c>
      <c r="E29" s="54" t="s">
        <v>152</v>
      </c>
      <c r="F29" s="54" t="s">
        <v>137</v>
      </c>
      <c r="G29" s="55" t="s">
        <v>138</v>
      </c>
      <c r="H29" s="54" t="s">
        <v>54</v>
      </c>
      <c r="I29" s="54" t="s">
        <v>122</v>
      </c>
      <c r="J29" s="54" t="s">
        <v>122</v>
      </c>
      <c r="K29" s="68">
        <v>22</v>
      </c>
      <c r="L29" s="68"/>
      <c r="M29" s="5"/>
      <c r="N29" s="10" t="s">
        <v>39</v>
      </c>
      <c r="O29" s="5"/>
      <c r="P29" s="29"/>
      <c r="Q29" s="6">
        <f t="shared" si="1"/>
        <v>31</v>
      </c>
      <c r="R29" s="6">
        <v>31</v>
      </c>
      <c r="S29" s="6">
        <v>0</v>
      </c>
      <c r="T29" s="6" t="s">
        <v>139</v>
      </c>
      <c r="U29" s="6" t="s">
        <v>140</v>
      </c>
    </row>
    <row r="30" ht="73.5" spans="1:21">
      <c r="A30" s="55">
        <v>6</v>
      </c>
      <c r="B30" s="54" t="s">
        <v>153</v>
      </c>
      <c r="C30" s="54" t="s">
        <v>32</v>
      </c>
      <c r="D30" s="54" t="s">
        <v>135</v>
      </c>
      <c r="E30" s="54" t="s">
        <v>152</v>
      </c>
      <c r="F30" s="54" t="s">
        <v>137</v>
      </c>
      <c r="G30" s="55" t="s">
        <v>138</v>
      </c>
      <c r="H30" s="54" t="s">
        <v>54</v>
      </c>
      <c r="I30" s="54" t="s">
        <v>92</v>
      </c>
      <c r="J30" s="54" t="s">
        <v>92</v>
      </c>
      <c r="K30" s="68">
        <v>100</v>
      </c>
      <c r="L30" s="68"/>
      <c r="M30" s="5"/>
      <c r="N30" s="10" t="s">
        <v>39</v>
      </c>
      <c r="O30" s="5"/>
      <c r="P30" s="29"/>
      <c r="Q30" s="6">
        <f t="shared" si="1"/>
        <v>919</v>
      </c>
      <c r="R30" s="6">
        <v>900</v>
      </c>
      <c r="S30" s="6">
        <v>19</v>
      </c>
      <c r="T30" s="6" t="s">
        <v>139</v>
      </c>
      <c r="U30" s="6" t="s">
        <v>140</v>
      </c>
    </row>
    <row r="31" ht="73.5" spans="1:21">
      <c r="A31" s="55">
        <v>7</v>
      </c>
      <c r="B31" s="54" t="s">
        <v>154</v>
      </c>
      <c r="C31" s="54" t="s">
        <v>32</v>
      </c>
      <c r="D31" s="54" t="s">
        <v>155</v>
      </c>
      <c r="E31" s="54" t="s">
        <v>152</v>
      </c>
      <c r="F31" s="54" t="s">
        <v>137</v>
      </c>
      <c r="G31" s="55" t="s">
        <v>138</v>
      </c>
      <c r="H31" s="54" t="s">
        <v>54</v>
      </c>
      <c r="I31" s="54" t="s">
        <v>55</v>
      </c>
      <c r="J31" s="54" t="s">
        <v>55</v>
      </c>
      <c r="K31" s="68">
        <v>60</v>
      </c>
      <c r="L31" s="68"/>
      <c r="M31" s="5"/>
      <c r="N31" s="10" t="s">
        <v>39</v>
      </c>
      <c r="O31" s="5"/>
      <c r="P31" s="29"/>
      <c r="Q31" s="6">
        <f t="shared" si="1"/>
        <v>606</v>
      </c>
      <c r="R31" s="7">
        <v>602</v>
      </c>
      <c r="S31" s="7">
        <v>4</v>
      </c>
      <c r="T31" s="7" t="s">
        <v>139</v>
      </c>
      <c r="U31" s="6" t="s">
        <v>140</v>
      </c>
    </row>
    <row r="32" ht="73.5" spans="1:21">
      <c r="A32" s="55">
        <v>8</v>
      </c>
      <c r="B32" s="54" t="s">
        <v>156</v>
      </c>
      <c r="C32" s="54" t="s">
        <v>32</v>
      </c>
      <c r="D32" s="54" t="s">
        <v>157</v>
      </c>
      <c r="E32" s="54" t="s">
        <v>152</v>
      </c>
      <c r="F32" s="54" t="s">
        <v>137</v>
      </c>
      <c r="G32" s="55" t="s">
        <v>138</v>
      </c>
      <c r="H32" s="54" t="s">
        <v>54</v>
      </c>
      <c r="I32" s="54" t="s">
        <v>63</v>
      </c>
      <c r="J32" s="54" t="s">
        <v>63</v>
      </c>
      <c r="K32" s="68">
        <v>25</v>
      </c>
      <c r="L32" s="68"/>
      <c r="M32" s="5"/>
      <c r="N32" s="10" t="s">
        <v>39</v>
      </c>
      <c r="O32" s="5"/>
      <c r="P32" s="29"/>
      <c r="Q32" s="6">
        <f t="shared" si="1"/>
        <v>86</v>
      </c>
      <c r="R32" s="7">
        <v>82</v>
      </c>
      <c r="S32" s="7">
        <v>4</v>
      </c>
      <c r="T32" s="7" t="s">
        <v>139</v>
      </c>
      <c r="U32" s="6" t="s">
        <v>140</v>
      </c>
    </row>
    <row r="33" ht="73.5" spans="1:21">
      <c r="A33" s="55">
        <v>9</v>
      </c>
      <c r="B33" s="54" t="s">
        <v>158</v>
      </c>
      <c r="C33" s="54" t="s">
        <v>32</v>
      </c>
      <c r="D33" s="54" t="s">
        <v>142</v>
      </c>
      <c r="E33" s="54" t="s">
        <v>152</v>
      </c>
      <c r="F33" s="54" t="s">
        <v>137</v>
      </c>
      <c r="G33" s="55" t="s">
        <v>138</v>
      </c>
      <c r="H33" s="54" t="s">
        <v>54</v>
      </c>
      <c r="I33" s="54" t="s">
        <v>47</v>
      </c>
      <c r="J33" s="54" t="s">
        <v>47</v>
      </c>
      <c r="K33" s="68">
        <v>100</v>
      </c>
      <c r="L33" s="68"/>
      <c r="M33" s="5"/>
      <c r="N33" s="10" t="s">
        <v>39</v>
      </c>
      <c r="O33" s="5"/>
      <c r="P33" s="29"/>
      <c r="Q33" s="6">
        <f t="shared" si="1"/>
        <v>436</v>
      </c>
      <c r="R33" s="6">
        <v>420</v>
      </c>
      <c r="S33" s="6">
        <v>16</v>
      </c>
      <c r="T33" s="6" t="s">
        <v>139</v>
      </c>
      <c r="U33" s="6" t="s">
        <v>140</v>
      </c>
    </row>
    <row r="34" ht="73.5" spans="1:21">
      <c r="A34" s="55">
        <v>10</v>
      </c>
      <c r="B34" s="54" t="s">
        <v>159</v>
      </c>
      <c r="C34" s="54" t="s">
        <v>32</v>
      </c>
      <c r="D34" s="54" t="s">
        <v>145</v>
      </c>
      <c r="E34" s="54" t="s">
        <v>152</v>
      </c>
      <c r="F34" s="54" t="s">
        <v>137</v>
      </c>
      <c r="G34" s="55" t="s">
        <v>138</v>
      </c>
      <c r="H34" s="54" t="s">
        <v>54</v>
      </c>
      <c r="I34" s="54" t="s">
        <v>147</v>
      </c>
      <c r="J34" s="54" t="s">
        <v>147</v>
      </c>
      <c r="K34" s="68">
        <v>100</v>
      </c>
      <c r="L34" s="68"/>
      <c r="M34" s="5"/>
      <c r="N34" s="10" t="s">
        <v>39</v>
      </c>
      <c r="O34" s="5"/>
      <c r="P34" s="29"/>
      <c r="Q34" s="6">
        <f t="shared" si="1"/>
        <v>550</v>
      </c>
      <c r="R34" s="6">
        <v>550</v>
      </c>
      <c r="S34" s="6">
        <v>0</v>
      </c>
      <c r="T34" s="6" t="s">
        <v>139</v>
      </c>
      <c r="U34" s="6" t="s">
        <v>140</v>
      </c>
    </row>
    <row r="35" ht="73.5" spans="1:21">
      <c r="A35" s="55">
        <v>11</v>
      </c>
      <c r="B35" s="54" t="s">
        <v>160</v>
      </c>
      <c r="C35" s="54" t="s">
        <v>32</v>
      </c>
      <c r="D35" s="54" t="s">
        <v>161</v>
      </c>
      <c r="E35" s="54" t="s">
        <v>152</v>
      </c>
      <c r="F35" s="54" t="s">
        <v>137</v>
      </c>
      <c r="G35" s="55" t="s">
        <v>138</v>
      </c>
      <c r="H35" s="54" t="s">
        <v>54</v>
      </c>
      <c r="I35" s="54" t="s">
        <v>70</v>
      </c>
      <c r="J35" s="54" t="s">
        <v>70</v>
      </c>
      <c r="K35" s="68">
        <v>50</v>
      </c>
      <c r="L35" s="68"/>
      <c r="M35" s="5"/>
      <c r="N35" s="10" t="s">
        <v>39</v>
      </c>
      <c r="O35" s="5"/>
      <c r="P35" s="29"/>
      <c r="Q35" s="6">
        <f t="shared" si="1"/>
        <v>72</v>
      </c>
      <c r="R35" s="6">
        <v>70</v>
      </c>
      <c r="S35" s="6">
        <v>2</v>
      </c>
      <c r="T35" s="6" t="s">
        <v>139</v>
      </c>
      <c r="U35" s="6" t="s">
        <v>140</v>
      </c>
    </row>
    <row r="36" ht="73.5" spans="1:21">
      <c r="A36" s="55">
        <v>12</v>
      </c>
      <c r="B36" s="54" t="s">
        <v>162</v>
      </c>
      <c r="C36" s="54" t="s">
        <v>32</v>
      </c>
      <c r="D36" s="54" t="s">
        <v>149</v>
      </c>
      <c r="E36" s="54" t="s">
        <v>152</v>
      </c>
      <c r="F36" s="54" t="s">
        <v>137</v>
      </c>
      <c r="G36" s="55" t="s">
        <v>138</v>
      </c>
      <c r="H36" s="54" t="s">
        <v>54</v>
      </c>
      <c r="I36" s="54" t="s">
        <v>150</v>
      </c>
      <c r="J36" s="54" t="s">
        <v>150</v>
      </c>
      <c r="K36" s="68">
        <v>40</v>
      </c>
      <c r="L36" s="68"/>
      <c r="M36" s="5"/>
      <c r="N36" s="10" t="s">
        <v>39</v>
      </c>
      <c r="O36" s="5"/>
      <c r="P36" s="29"/>
      <c r="Q36" s="6">
        <f t="shared" si="1"/>
        <v>300</v>
      </c>
      <c r="R36" s="6">
        <v>300</v>
      </c>
      <c r="S36" s="6">
        <v>0</v>
      </c>
      <c r="T36" s="6" t="s">
        <v>139</v>
      </c>
      <c r="U36" s="6" t="s">
        <v>140</v>
      </c>
    </row>
    <row r="37" ht="33.75" spans="1:21">
      <c r="A37" s="55" t="s">
        <v>163</v>
      </c>
      <c r="B37" s="55" t="s">
        <v>164</v>
      </c>
      <c r="C37" s="54"/>
      <c r="D37" s="54"/>
      <c r="E37" s="54"/>
      <c r="F37" s="54"/>
      <c r="G37" s="55"/>
      <c r="H37" s="7"/>
      <c r="I37" s="5"/>
      <c r="J37" s="5"/>
      <c r="K37" s="71">
        <f>SUM(K38:K40)</f>
        <v>324.035</v>
      </c>
      <c r="L37" s="71"/>
      <c r="M37" s="5"/>
      <c r="N37" s="10"/>
      <c r="O37" s="5"/>
      <c r="P37" s="29"/>
      <c r="Q37" s="6">
        <f>SUM(Q38:Q40)</f>
        <v>543</v>
      </c>
      <c r="R37" s="6">
        <f>SUM(R38:R40)</f>
        <v>543</v>
      </c>
      <c r="S37" s="6">
        <f>SUM(S38:S40)</f>
        <v>15</v>
      </c>
      <c r="T37" s="6"/>
      <c r="U37" s="6"/>
    </row>
    <row r="38" ht="90" spans="1:21">
      <c r="A38" s="55">
        <v>1</v>
      </c>
      <c r="B38" s="56" t="s">
        <v>165</v>
      </c>
      <c r="C38" s="54" t="s">
        <v>166</v>
      </c>
      <c r="D38" s="56" t="s">
        <v>167</v>
      </c>
      <c r="E38" s="56" t="s">
        <v>168</v>
      </c>
      <c r="F38" s="54" t="s">
        <v>169</v>
      </c>
      <c r="G38" s="54" t="s">
        <v>121</v>
      </c>
      <c r="H38" s="54" t="s">
        <v>170</v>
      </c>
      <c r="I38" s="56" t="s">
        <v>147</v>
      </c>
      <c r="J38" s="56" t="s">
        <v>147</v>
      </c>
      <c r="K38" s="72">
        <v>62.995</v>
      </c>
      <c r="L38" s="72"/>
      <c r="M38" s="12"/>
      <c r="N38" s="21" t="s">
        <v>39</v>
      </c>
      <c r="O38" s="21"/>
      <c r="P38" s="21"/>
      <c r="Q38" s="5">
        <v>331</v>
      </c>
      <c r="R38" s="5">
        <v>331</v>
      </c>
      <c r="S38" s="5">
        <v>5</v>
      </c>
      <c r="T38" s="81" t="s">
        <v>171</v>
      </c>
      <c r="U38" s="12" t="s">
        <v>172</v>
      </c>
    </row>
    <row r="39" ht="56.25" spans="1:21">
      <c r="A39" s="55">
        <v>2</v>
      </c>
      <c r="B39" s="54" t="s">
        <v>173</v>
      </c>
      <c r="C39" s="57" t="s">
        <v>32</v>
      </c>
      <c r="D39" s="54" t="s">
        <v>174</v>
      </c>
      <c r="E39" s="54" t="s">
        <v>175</v>
      </c>
      <c r="F39" s="54" t="s">
        <v>35</v>
      </c>
      <c r="G39" s="54" t="s">
        <v>121</v>
      </c>
      <c r="H39" s="54" t="s">
        <v>170</v>
      </c>
      <c r="I39" s="54" t="s">
        <v>55</v>
      </c>
      <c r="J39" s="54" t="s">
        <v>55</v>
      </c>
      <c r="K39" s="68">
        <v>171.04</v>
      </c>
      <c r="L39" s="68"/>
      <c r="M39" s="12"/>
      <c r="N39" s="21" t="s">
        <v>39</v>
      </c>
      <c r="O39" s="21"/>
      <c r="P39" s="21"/>
      <c r="Q39" s="5">
        <v>106</v>
      </c>
      <c r="R39" s="5">
        <v>106</v>
      </c>
      <c r="S39" s="5">
        <v>3</v>
      </c>
      <c r="T39" s="81" t="s">
        <v>171</v>
      </c>
      <c r="U39" s="12" t="s">
        <v>172</v>
      </c>
    </row>
    <row r="40" ht="63" customHeight="1" spans="1:21">
      <c r="A40" s="55">
        <v>3</v>
      </c>
      <c r="B40" s="54" t="s">
        <v>176</v>
      </c>
      <c r="C40" s="54" t="s">
        <v>32</v>
      </c>
      <c r="D40" s="54" t="s">
        <v>177</v>
      </c>
      <c r="E40" s="54" t="s">
        <v>178</v>
      </c>
      <c r="F40" s="54" t="s">
        <v>45</v>
      </c>
      <c r="G40" s="54" t="s">
        <v>179</v>
      </c>
      <c r="H40" s="59" t="s">
        <v>170</v>
      </c>
      <c r="I40" s="54" t="s">
        <v>38</v>
      </c>
      <c r="J40" s="54" t="s">
        <v>38</v>
      </c>
      <c r="K40" s="68">
        <v>90</v>
      </c>
      <c r="L40" s="68"/>
      <c r="M40" s="12"/>
      <c r="N40" s="21" t="s">
        <v>39</v>
      </c>
      <c r="O40" s="21"/>
      <c r="P40" s="21"/>
      <c r="Q40" s="5">
        <v>106</v>
      </c>
      <c r="R40" s="5">
        <v>106</v>
      </c>
      <c r="S40" s="29">
        <v>7</v>
      </c>
      <c r="T40" s="81" t="s">
        <v>171</v>
      </c>
      <c r="U40" s="12" t="s">
        <v>172</v>
      </c>
    </row>
    <row r="41" ht="36" customHeight="1" spans="1:21">
      <c r="A41" s="14" t="s">
        <v>180</v>
      </c>
      <c r="B41" s="15" t="s">
        <v>181</v>
      </c>
      <c r="C41" s="60"/>
      <c r="D41" s="60"/>
      <c r="E41" s="61"/>
      <c r="F41" s="60"/>
      <c r="G41" s="60"/>
      <c r="H41" s="60"/>
      <c r="I41" s="60"/>
      <c r="J41" s="60"/>
      <c r="K41" s="6">
        <f>SUM(K42+K57+K74)</f>
        <v>8011.2718</v>
      </c>
      <c r="L41" s="6"/>
      <c r="M41" s="6"/>
      <c r="N41" s="60"/>
      <c r="O41" s="60"/>
      <c r="P41" s="60"/>
      <c r="Q41" s="6" t="e">
        <f>Q42+#REF!+#REF!</f>
        <v>#REF!</v>
      </c>
      <c r="R41" s="6" t="e">
        <f>R42+#REF!+#REF!</f>
        <v>#REF!</v>
      </c>
      <c r="S41" s="6" t="e">
        <f>S42+#REF!+#REF!</f>
        <v>#REF!</v>
      </c>
      <c r="T41" s="6"/>
      <c r="U41" s="12"/>
    </row>
    <row r="42" ht="33" customHeight="1" spans="1:21">
      <c r="A42" s="54" t="s">
        <v>182</v>
      </c>
      <c r="B42" s="54" t="s">
        <v>183</v>
      </c>
      <c r="C42" s="62"/>
      <c r="D42" s="62"/>
      <c r="E42" s="62"/>
      <c r="F42" s="62"/>
      <c r="G42" s="62"/>
      <c r="H42" s="62"/>
      <c r="I42" s="62"/>
      <c r="J42" s="62"/>
      <c r="K42" s="67">
        <f>SUM(K43:K56)</f>
        <v>3661.66</v>
      </c>
      <c r="L42" s="67"/>
      <c r="M42" s="6"/>
      <c r="N42" s="60"/>
      <c r="O42" s="60"/>
      <c r="P42" s="60"/>
      <c r="Q42" s="6">
        <f>SUM(Q45:Q56)</f>
        <v>14423</v>
      </c>
      <c r="R42" s="6">
        <f>SUM(R45:R56)</f>
        <v>4779</v>
      </c>
      <c r="S42" s="6">
        <f>SUM(S45:S56)</f>
        <v>190</v>
      </c>
      <c r="T42" s="60"/>
      <c r="U42" s="12"/>
    </row>
    <row r="43" ht="56.25" spans="1:21">
      <c r="A43" s="54">
        <v>1</v>
      </c>
      <c r="B43" s="54" t="s">
        <v>184</v>
      </c>
      <c r="C43" s="54" t="s">
        <v>32</v>
      </c>
      <c r="D43" s="54" t="s">
        <v>185</v>
      </c>
      <c r="E43" s="54" t="s">
        <v>186</v>
      </c>
      <c r="F43" s="54" t="s">
        <v>74</v>
      </c>
      <c r="G43" s="54" t="s">
        <v>121</v>
      </c>
      <c r="H43" s="54" t="s">
        <v>170</v>
      </c>
      <c r="I43" s="54" t="s">
        <v>63</v>
      </c>
      <c r="J43" s="54" t="s">
        <v>63</v>
      </c>
      <c r="K43" s="68">
        <v>490</v>
      </c>
      <c r="L43" s="68"/>
      <c r="M43" s="5"/>
      <c r="N43" s="6"/>
      <c r="O43" s="6" t="s">
        <v>39</v>
      </c>
      <c r="P43" s="29"/>
      <c r="Q43" s="5">
        <v>331</v>
      </c>
      <c r="R43" s="5">
        <v>79</v>
      </c>
      <c r="S43" s="29">
        <v>0</v>
      </c>
      <c r="T43" s="25" t="s">
        <v>187</v>
      </c>
      <c r="U43" s="12" t="s">
        <v>172</v>
      </c>
    </row>
    <row r="44" ht="67.5" spans="1:21">
      <c r="A44" s="54">
        <v>2</v>
      </c>
      <c r="B44" s="54" t="s">
        <v>188</v>
      </c>
      <c r="C44" s="54" t="s">
        <v>32</v>
      </c>
      <c r="D44" s="54" t="s">
        <v>189</v>
      </c>
      <c r="E44" s="54" t="s">
        <v>190</v>
      </c>
      <c r="F44" s="54" t="s">
        <v>191</v>
      </c>
      <c r="G44" s="54" t="s">
        <v>121</v>
      </c>
      <c r="H44" s="54" t="s">
        <v>170</v>
      </c>
      <c r="I44" s="54" t="s">
        <v>70</v>
      </c>
      <c r="J44" s="54" t="s">
        <v>70</v>
      </c>
      <c r="K44" s="68">
        <v>162</v>
      </c>
      <c r="L44" s="68"/>
      <c r="M44" s="5"/>
      <c r="N44" s="6"/>
      <c r="O44" s="6" t="s">
        <v>39</v>
      </c>
      <c r="P44" s="29"/>
      <c r="Q44" s="5">
        <v>106</v>
      </c>
      <c r="R44" s="5">
        <v>104</v>
      </c>
      <c r="S44" s="29">
        <v>0</v>
      </c>
      <c r="T44" s="25" t="s">
        <v>192</v>
      </c>
      <c r="U44" s="12" t="s">
        <v>172</v>
      </c>
    </row>
    <row r="45" ht="90" spans="1:21">
      <c r="A45" s="54">
        <v>3</v>
      </c>
      <c r="B45" s="54" t="s">
        <v>193</v>
      </c>
      <c r="C45" s="54" t="s">
        <v>32</v>
      </c>
      <c r="D45" s="54" t="s">
        <v>194</v>
      </c>
      <c r="E45" s="54" t="s">
        <v>195</v>
      </c>
      <c r="F45" s="54" t="s">
        <v>196</v>
      </c>
      <c r="G45" s="54" t="s">
        <v>197</v>
      </c>
      <c r="H45" s="54" t="s">
        <v>170</v>
      </c>
      <c r="I45" s="54" t="s">
        <v>47</v>
      </c>
      <c r="J45" s="54" t="s">
        <v>47</v>
      </c>
      <c r="K45" s="68">
        <v>162</v>
      </c>
      <c r="L45" s="68"/>
      <c r="M45" s="6"/>
      <c r="N45" s="6"/>
      <c r="O45" s="6" t="s">
        <v>39</v>
      </c>
      <c r="P45" s="6"/>
      <c r="Q45" s="5">
        <v>660</v>
      </c>
      <c r="R45" s="5">
        <v>500</v>
      </c>
      <c r="S45" s="82">
        <v>0</v>
      </c>
      <c r="T45" s="6" t="s">
        <v>198</v>
      </c>
      <c r="U45" s="12" t="s">
        <v>172</v>
      </c>
    </row>
    <row r="46" ht="56.25" spans="1:23">
      <c r="A46" s="54">
        <v>4</v>
      </c>
      <c r="B46" s="59" t="s">
        <v>199</v>
      </c>
      <c r="C46" s="59" t="s">
        <v>32</v>
      </c>
      <c r="D46" s="59" t="s">
        <v>200</v>
      </c>
      <c r="E46" s="59" t="s">
        <v>201</v>
      </c>
      <c r="F46" s="59" t="s">
        <v>202</v>
      </c>
      <c r="G46" s="59" t="s">
        <v>121</v>
      </c>
      <c r="H46" s="59" t="s">
        <v>170</v>
      </c>
      <c r="I46" s="59" t="s">
        <v>92</v>
      </c>
      <c r="J46" s="59" t="s">
        <v>92</v>
      </c>
      <c r="K46" s="73">
        <v>153</v>
      </c>
      <c r="L46" s="73"/>
      <c r="M46" s="6"/>
      <c r="N46" s="6"/>
      <c r="O46" s="6" t="s">
        <v>39</v>
      </c>
      <c r="P46" s="6"/>
      <c r="Q46" s="5">
        <v>1187</v>
      </c>
      <c r="R46" s="5">
        <v>130</v>
      </c>
      <c r="S46" s="29">
        <v>4</v>
      </c>
      <c r="T46" s="5" t="s">
        <v>203</v>
      </c>
      <c r="U46" s="12" t="s">
        <v>172</v>
      </c>
      <c r="W46" s="83"/>
    </row>
    <row r="47" ht="84" spans="1:21">
      <c r="A47" s="54">
        <v>5</v>
      </c>
      <c r="B47" s="54" t="s">
        <v>204</v>
      </c>
      <c r="C47" s="54" t="s">
        <v>32</v>
      </c>
      <c r="D47" s="54" t="s">
        <v>205</v>
      </c>
      <c r="E47" s="54" t="s">
        <v>206</v>
      </c>
      <c r="F47" s="54" t="s">
        <v>202</v>
      </c>
      <c r="G47" s="54" t="s">
        <v>207</v>
      </c>
      <c r="H47" s="54" t="s">
        <v>54</v>
      </c>
      <c r="I47" s="74" t="s">
        <v>122</v>
      </c>
      <c r="J47" s="74" t="s">
        <v>122</v>
      </c>
      <c r="K47" s="68">
        <v>351</v>
      </c>
      <c r="L47" s="68"/>
      <c r="M47" s="6"/>
      <c r="N47" s="6"/>
      <c r="O47" s="10" t="s">
        <v>39</v>
      </c>
      <c r="P47" s="6"/>
      <c r="Q47" s="6">
        <v>115</v>
      </c>
      <c r="R47" s="6">
        <v>115</v>
      </c>
      <c r="S47" s="6">
        <v>2</v>
      </c>
      <c r="T47" s="6" t="s">
        <v>208</v>
      </c>
      <c r="U47" s="12" t="s">
        <v>172</v>
      </c>
    </row>
    <row r="48" ht="115.5" spans="1:21">
      <c r="A48" s="54">
        <v>6</v>
      </c>
      <c r="B48" s="54" t="s">
        <v>209</v>
      </c>
      <c r="C48" s="54" t="s">
        <v>32</v>
      </c>
      <c r="D48" s="54" t="s">
        <v>210</v>
      </c>
      <c r="E48" s="54" t="s">
        <v>211</v>
      </c>
      <c r="F48" s="54" t="s">
        <v>212</v>
      </c>
      <c r="G48" s="54" t="s">
        <v>213</v>
      </c>
      <c r="H48" s="54" t="s">
        <v>170</v>
      </c>
      <c r="I48" s="54" t="s">
        <v>150</v>
      </c>
      <c r="J48" s="54" t="s">
        <v>150</v>
      </c>
      <c r="K48" s="68">
        <v>99.03</v>
      </c>
      <c r="L48" s="68"/>
      <c r="M48" s="6"/>
      <c r="N48" s="6"/>
      <c r="O48" s="6" t="s">
        <v>39</v>
      </c>
      <c r="P48" s="6"/>
      <c r="Q48" s="6">
        <v>804</v>
      </c>
      <c r="R48" s="6">
        <v>188</v>
      </c>
      <c r="S48" s="6">
        <v>5</v>
      </c>
      <c r="T48" s="6" t="s">
        <v>214</v>
      </c>
      <c r="U48" s="12" t="s">
        <v>172</v>
      </c>
    </row>
    <row r="49" ht="146.25" spans="1:21">
      <c r="A49" s="54">
        <v>7</v>
      </c>
      <c r="B49" s="54" t="s">
        <v>215</v>
      </c>
      <c r="C49" s="54" t="s">
        <v>32</v>
      </c>
      <c r="D49" s="54" t="s">
        <v>142</v>
      </c>
      <c r="E49" s="54" t="s">
        <v>216</v>
      </c>
      <c r="F49" s="54" t="s">
        <v>120</v>
      </c>
      <c r="G49" s="54" t="s">
        <v>217</v>
      </c>
      <c r="H49" s="54" t="s">
        <v>218</v>
      </c>
      <c r="I49" s="54" t="s">
        <v>218</v>
      </c>
      <c r="J49" s="54" t="s">
        <v>218</v>
      </c>
      <c r="K49" s="68">
        <v>1000</v>
      </c>
      <c r="L49" s="68"/>
      <c r="M49" s="6"/>
      <c r="N49" s="6"/>
      <c r="O49" s="6" t="s">
        <v>39</v>
      </c>
      <c r="P49" s="6"/>
      <c r="Q49" s="5">
        <v>1297</v>
      </c>
      <c r="R49" s="5">
        <v>500</v>
      </c>
      <c r="S49" s="82">
        <v>50</v>
      </c>
      <c r="T49" s="5" t="s">
        <v>219</v>
      </c>
      <c r="U49" s="12" t="s">
        <v>172</v>
      </c>
    </row>
    <row r="50" ht="63" spans="1:21">
      <c r="A50" s="54">
        <v>8</v>
      </c>
      <c r="B50" s="54" t="s">
        <v>220</v>
      </c>
      <c r="C50" s="54" t="s">
        <v>32</v>
      </c>
      <c r="D50" s="54" t="s">
        <v>221</v>
      </c>
      <c r="E50" s="54" t="s">
        <v>222</v>
      </c>
      <c r="F50" s="54" t="s">
        <v>120</v>
      </c>
      <c r="G50" s="54" t="s">
        <v>223</v>
      </c>
      <c r="H50" s="54" t="s">
        <v>218</v>
      </c>
      <c r="I50" s="54" t="s">
        <v>218</v>
      </c>
      <c r="J50" s="54" t="s">
        <v>218</v>
      </c>
      <c r="K50" s="68">
        <v>300</v>
      </c>
      <c r="L50" s="68"/>
      <c r="M50" s="6"/>
      <c r="N50" s="6"/>
      <c r="O50" s="6" t="s">
        <v>39</v>
      </c>
      <c r="P50" s="6"/>
      <c r="Q50" s="5">
        <v>830</v>
      </c>
      <c r="R50" s="5">
        <v>772</v>
      </c>
      <c r="S50" s="29">
        <v>97</v>
      </c>
      <c r="T50" s="6" t="s">
        <v>224</v>
      </c>
      <c r="U50" s="12" t="s">
        <v>172</v>
      </c>
    </row>
    <row r="51" ht="94.5" spans="1:21">
      <c r="A51" s="54">
        <v>9</v>
      </c>
      <c r="B51" s="54" t="s">
        <v>225</v>
      </c>
      <c r="C51" s="54" t="s">
        <v>32</v>
      </c>
      <c r="D51" s="54" t="s">
        <v>226</v>
      </c>
      <c r="E51" s="54" t="s">
        <v>227</v>
      </c>
      <c r="F51" s="54" t="s">
        <v>90</v>
      </c>
      <c r="G51" s="55" t="s">
        <v>228</v>
      </c>
      <c r="H51" s="63" t="s">
        <v>218</v>
      </c>
      <c r="I51" s="75" t="s">
        <v>218</v>
      </c>
      <c r="J51" s="75" t="s">
        <v>218</v>
      </c>
      <c r="K51" s="68">
        <v>300</v>
      </c>
      <c r="L51" s="68"/>
      <c r="M51" s="10"/>
      <c r="N51" s="41"/>
      <c r="O51" s="10" t="s">
        <v>39</v>
      </c>
      <c r="P51" s="10"/>
      <c r="Q51" s="10">
        <v>800</v>
      </c>
      <c r="R51" s="10">
        <v>155</v>
      </c>
      <c r="S51" s="10">
        <v>10</v>
      </c>
      <c r="T51" s="10" t="s">
        <v>229</v>
      </c>
      <c r="U51" s="12" t="s">
        <v>172</v>
      </c>
    </row>
    <row r="52" ht="33.75" spans="1:21">
      <c r="A52" s="54">
        <v>10</v>
      </c>
      <c r="B52" s="54" t="s">
        <v>230</v>
      </c>
      <c r="C52" s="54" t="s">
        <v>32</v>
      </c>
      <c r="D52" s="54" t="s">
        <v>167</v>
      </c>
      <c r="E52" s="54" t="s">
        <v>231</v>
      </c>
      <c r="F52" s="54" t="s">
        <v>90</v>
      </c>
      <c r="G52" s="54" t="s">
        <v>179</v>
      </c>
      <c r="H52" s="59" t="s">
        <v>170</v>
      </c>
      <c r="I52" s="54" t="s">
        <v>147</v>
      </c>
      <c r="J52" s="54" t="s">
        <v>147</v>
      </c>
      <c r="K52" s="68">
        <v>80</v>
      </c>
      <c r="L52" s="68"/>
      <c r="M52" s="6"/>
      <c r="N52" s="6"/>
      <c r="O52" s="6" t="s">
        <v>39</v>
      </c>
      <c r="P52" s="6"/>
      <c r="Q52" s="6">
        <v>1674</v>
      </c>
      <c r="R52" s="6">
        <v>229</v>
      </c>
      <c r="S52" s="6">
        <v>10</v>
      </c>
      <c r="T52" s="6" t="s">
        <v>232</v>
      </c>
      <c r="U52" s="60"/>
    </row>
    <row r="53" ht="56.25" spans="1:21">
      <c r="A53" s="54">
        <v>11</v>
      </c>
      <c r="B53" s="54" t="s">
        <v>233</v>
      </c>
      <c r="C53" s="54" t="s">
        <v>32</v>
      </c>
      <c r="D53" s="54" t="s">
        <v>234</v>
      </c>
      <c r="E53" s="54" t="s">
        <v>235</v>
      </c>
      <c r="F53" s="54" t="s">
        <v>45</v>
      </c>
      <c r="G53" s="54" t="s">
        <v>236</v>
      </c>
      <c r="H53" s="59" t="s">
        <v>170</v>
      </c>
      <c r="I53" s="54" t="s">
        <v>147</v>
      </c>
      <c r="J53" s="54" t="s">
        <v>147</v>
      </c>
      <c r="K53" s="68">
        <v>160</v>
      </c>
      <c r="L53" s="68"/>
      <c r="M53" s="6"/>
      <c r="N53" s="6"/>
      <c r="O53" s="6" t="s">
        <v>39</v>
      </c>
      <c r="P53" s="6"/>
      <c r="Q53" s="6">
        <v>147</v>
      </c>
      <c r="R53" s="6">
        <v>146</v>
      </c>
      <c r="S53" s="6">
        <v>1</v>
      </c>
      <c r="T53" s="6" t="s">
        <v>237</v>
      </c>
      <c r="U53" s="12" t="s">
        <v>172</v>
      </c>
    </row>
    <row r="54" ht="42" spans="1:21">
      <c r="A54" s="54">
        <v>12</v>
      </c>
      <c r="B54" s="55" t="s">
        <v>238</v>
      </c>
      <c r="C54" s="54" t="s">
        <v>117</v>
      </c>
      <c r="D54" s="55" t="s">
        <v>51</v>
      </c>
      <c r="E54" s="55" t="s">
        <v>239</v>
      </c>
      <c r="F54" s="54" t="s">
        <v>240</v>
      </c>
      <c r="G54" s="54" t="s">
        <v>241</v>
      </c>
      <c r="H54" s="54" t="s">
        <v>218</v>
      </c>
      <c r="I54" s="54" t="s">
        <v>55</v>
      </c>
      <c r="J54" s="54" t="s">
        <v>55</v>
      </c>
      <c r="K54" s="68">
        <v>150</v>
      </c>
      <c r="L54" s="68"/>
      <c r="M54" s="6"/>
      <c r="N54" s="6"/>
      <c r="O54" s="6" t="s">
        <v>39</v>
      </c>
      <c r="P54" s="6"/>
      <c r="Q54" s="6">
        <v>6218</v>
      </c>
      <c r="R54" s="6">
        <v>1833</v>
      </c>
      <c r="S54" s="6">
        <v>6</v>
      </c>
      <c r="T54" s="6" t="s">
        <v>242</v>
      </c>
      <c r="U54" s="12" t="s">
        <v>172</v>
      </c>
    </row>
    <row r="55" ht="56.25" spans="1:21">
      <c r="A55" s="54">
        <v>13</v>
      </c>
      <c r="B55" s="55" t="s">
        <v>243</v>
      </c>
      <c r="C55" s="54" t="s">
        <v>117</v>
      </c>
      <c r="D55" s="55" t="s">
        <v>244</v>
      </c>
      <c r="E55" s="55" t="s">
        <v>245</v>
      </c>
      <c r="F55" s="54" t="s">
        <v>246</v>
      </c>
      <c r="G55" s="54" t="s">
        <v>247</v>
      </c>
      <c r="H55" s="54" t="s">
        <v>218</v>
      </c>
      <c r="I55" s="55" t="s">
        <v>63</v>
      </c>
      <c r="J55" s="55" t="s">
        <v>63</v>
      </c>
      <c r="K55" s="68">
        <v>169.04</v>
      </c>
      <c r="L55" s="68"/>
      <c r="M55" s="6"/>
      <c r="N55" s="6"/>
      <c r="O55" s="6" t="s">
        <v>39</v>
      </c>
      <c r="P55" s="6"/>
      <c r="Q55" s="6">
        <v>389</v>
      </c>
      <c r="R55" s="6">
        <v>96</v>
      </c>
      <c r="S55" s="6">
        <v>0</v>
      </c>
      <c r="T55" s="6" t="s">
        <v>248</v>
      </c>
      <c r="U55" s="12" t="s">
        <v>172</v>
      </c>
    </row>
    <row r="56" ht="45" spans="1:21">
      <c r="A56" s="54">
        <v>14</v>
      </c>
      <c r="B56" s="55" t="s">
        <v>249</v>
      </c>
      <c r="C56" s="54" t="s">
        <v>117</v>
      </c>
      <c r="D56" s="55" t="s">
        <v>95</v>
      </c>
      <c r="E56" s="55" t="s">
        <v>250</v>
      </c>
      <c r="F56" s="54" t="s">
        <v>246</v>
      </c>
      <c r="G56" s="54" t="s">
        <v>251</v>
      </c>
      <c r="H56" s="54" t="s">
        <v>218</v>
      </c>
      <c r="I56" s="55" t="s">
        <v>92</v>
      </c>
      <c r="J56" s="55" t="s">
        <v>92</v>
      </c>
      <c r="K56" s="68">
        <v>85.59</v>
      </c>
      <c r="L56" s="68"/>
      <c r="M56" s="6"/>
      <c r="N56" s="6"/>
      <c r="O56" s="6" t="s">
        <v>39</v>
      </c>
      <c r="P56" s="6"/>
      <c r="Q56" s="6">
        <v>302</v>
      </c>
      <c r="R56" s="6">
        <v>115</v>
      </c>
      <c r="S56" s="6">
        <v>5</v>
      </c>
      <c r="T56" s="6" t="s">
        <v>252</v>
      </c>
      <c r="U56" s="12" t="s">
        <v>172</v>
      </c>
    </row>
    <row r="57" ht="27" customHeight="1" spans="1:21">
      <c r="A57" s="55" t="s">
        <v>132</v>
      </c>
      <c r="B57" s="55" t="s">
        <v>253</v>
      </c>
      <c r="C57" s="60"/>
      <c r="D57" s="60"/>
      <c r="E57" s="61"/>
      <c r="F57" s="60"/>
      <c r="G57" s="60"/>
      <c r="H57" s="60"/>
      <c r="I57" s="60"/>
      <c r="J57" s="60"/>
      <c r="K57" s="6">
        <f>SUM(K58:K73)</f>
        <v>2362.2018</v>
      </c>
      <c r="L57" s="6"/>
      <c r="M57" s="60"/>
      <c r="N57" s="60"/>
      <c r="O57" s="60"/>
      <c r="P57" s="60"/>
      <c r="Q57" s="7">
        <f>SUM(Q58:Q62)</f>
        <v>1766</v>
      </c>
      <c r="R57" s="7">
        <f>SUM(R58:R62)</f>
        <v>555</v>
      </c>
      <c r="S57" s="7">
        <f>SUM(S58:S62)</f>
        <v>12</v>
      </c>
      <c r="T57" s="60"/>
      <c r="U57" s="84"/>
    </row>
    <row r="58" ht="101.25" spans="1:21">
      <c r="A58" s="54">
        <v>1</v>
      </c>
      <c r="B58" s="54" t="s">
        <v>254</v>
      </c>
      <c r="C58" s="54" t="s">
        <v>32</v>
      </c>
      <c r="D58" s="54" t="s">
        <v>255</v>
      </c>
      <c r="E58" s="54" t="s">
        <v>256</v>
      </c>
      <c r="F58" s="54" t="s">
        <v>74</v>
      </c>
      <c r="G58" s="54" t="s">
        <v>257</v>
      </c>
      <c r="H58" s="58" t="s">
        <v>258</v>
      </c>
      <c r="I58" s="54" t="s">
        <v>147</v>
      </c>
      <c r="J58" s="54" t="s">
        <v>147</v>
      </c>
      <c r="K58" s="68">
        <v>303.66</v>
      </c>
      <c r="L58" s="68"/>
      <c r="M58" s="6"/>
      <c r="N58" s="6"/>
      <c r="O58" s="6" t="s">
        <v>39</v>
      </c>
      <c r="P58" s="6"/>
      <c r="Q58" s="5">
        <v>331</v>
      </c>
      <c r="R58" s="5">
        <v>122</v>
      </c>
      <c r="S58" s="29">
        <v>2</v>
      </c>
      <c r="T58" s="81" t="s">
        <v>259</v>
      </c>
      <c r="U58" s="12" t="s">
        <v>172</v>
      </c>
    </row>
    <row r="59" ht="180" spans="1:21">
      <c r="A59" s="54">
        <v>2</v>
      </c>
      <c r="B59" s="54" t="s">
        <v>260</v>
      </c>
      <c r="C59" s="54" t="s">
        <v>32</v>
      </c>
      <c r="D59" s="54" t="s">
        <v>261</v>
      </c>
      <c r="E59" s="54" t="s">
        <v>262</v>
      </c>
      <c r="F59" s="54" t="s">
        <v>74</v>
      </c>
      <c r="G59" s="54" t="s">
        <v>263</v>
      </c>
      <c r="H59" s="58" t="s">
        <v>258</v>
      </c>
      <c r="I59" s="54" t="s">
        <v>122</v>
      </c>
      <c r="J59" s="54" t="s">
        <v>122</v>
      </c>
      <c r="K59" s="68">
        <v>180</v>
      </c>
      <c r="L59" s="68"/>
      <c r="M59" s="6"/>
      <c r="N59" s="6"/>
      <c r="O59" s="6" t="s">
        <v>39</v>
      </c>
      <c r="P59" s="6"/>
      <c r="Q59" s="5">
        <v>402</v>
      </c>
      <c r="R59" s="5">
        <v>280</v>
      </c>
      <c r="S59" s="29">
        <v>0</v>
      </c>
      <c r="T59" s="81" t="s">
        <v>259</v>
      </c>
      <c r="U59" s="12" t="s">
        <v>172</v>
      </c>
    </row>
    <row r="60" ht="123.75" spans="1:21">
      <c r="A60" s="54">
        <v>3</v>
      </c>
      <c r="B60" s="54" t="s">
        <v>264</v>
      </c>
      <c r="C60" s="54" t="s">
        <v>32</v>
      </c>
      <c r="D60" s="54" t="s">
        <v>265</v>
      </c>
      <c r="E60" s="54" t="s">
        <v>266</v>
      </c>
      <c r="F60" s="54" t="s">
        <v>196</v>
      </c>
      <c r="G60" s="54" t="s">
        <v>267</v>
      </c>
      <c r="H60" s="58" t="s">
        <v>258</v>
      </c>
      <c r="I60" s="54" t="s">
        <v>47</v>
      </c>
      <c r="J60" s="54" t="s">
        <v>47</v>
      </c>
      <c r="K60" s="68">
        <v>270</v>
      </c>
      <c r="L60" s="68"/>
      <c r="M60" s="6"/>
      <c r="N60" s="6"/>
      <c r="O60" s="6" t="s">
        <v>39</v>
      </c>
      <c r="P60" s="6"/>
      <c r="Q60" s="5">
        <v>864</v>
      </c>
      <c r="R60" s="5">
        <v>93</v>
      </c>
      <c r="S60" s="29">
        <v>10</v>
      </c>
      <c r="T60" s="81" t="s">
        <v>259</v>
      </c>
      <c r="U60" s="12" t="s">
        <v>172</v>
      </c>
    </row>
    <row r="61" ht="180" spans="1:21">
      <c r="A61" s="54">
        <v>4</v>
      </c>
      <c r="B61" s="54" t="s">
        <v>268</v>
      </c>
      <c r="C61" s="54" t="s">
        <v>32</v>
      </c>
      <c r="D61" s="54" t="s">
        <v>269</v>
      </c>
      <c r="E61" s="54" t="s">
        <v>270</v>
      </c>
      <c r="F61" s="54" t="s">
        <v>212</v>
      </c>
      <c r="G61" s="54" t="s">
        <v>271</v>
      </c>
      <c r="H61" s="58" t="s">
        <v>258</v>
      </c>
      <c r="I61" s="54" t="s">
        <v>150</v>
      </c>
      <c r="J61" s="54" t="s">
        <v>150</v>
      </c>
      <c r="K61" s="68">
        <v>107.6818</v>
      </c>
      <c r="L61" s="68"/>
      <c r="M61" s="6"/>
      <c r="N61" s="6"/>
      <c r="O61" s="6" t="s">
        <v>39</v>
      </c>
      <c r="P61" s="6"/>
      <c r="Q61" s="5">
        <v>103</v>
      </c>
      <c r="R61" s="5">
        <v>50</v>
      </c>
      <c r="S61" s="29">
        <v>0</v>
      </c>
      <c r="T61" s="81" t="s">
        <v>259</v>
      </c>
      <c r="U61" s="12" t="s">
        <v>172</v>
      </c>
    </row>
    <row r="62" ht="90" spans="1:21">
      <c r="A62" s="54">
        <v>5</v>
      </c>
      <c r="B62" s="54" t="s">
        <v>272</v>
      </c>
      <c r="C62" s="54" t="s">
        <v>32</v>
      </c>
      <c r="D62" s="54" t="s">
        <v>273</v>
      </c>
      <c r="E62" s="54" t="s">
        <v>274</v>
      </c>
      <c r="F62" s="54" t="s">
        <v>74</v>
      </c>
      <c r="G62" s="54" t="s">
        <v>275</v>
      </c>
      <c r="H62" s="58" t="s">
        <v>258</v>
      </c>
      <c r="I62" s="54" t="s">
        <v>55</v>
      </c>
      <c r="J62" s="54" t="s">
        <v>55</v>
      </c>
      <c r="K62" s="76">
        <v>188.59</v>
      </c>
      <c r="L62" s="68"/>
      <c r="M62" s="77"/>
      <c r="N62" s="77"/>
      <c r="O62" s="6" t="s">
        <v>39</v>
      </c>
      <c r="P62" s="77"/>
      <c r="Q62" s="5">
        <v>66</v>
      </c>
      <c r="R62" s="70">
        <v>10</v>
      </c>
      <c r="S62" s="70">
        <v>0</v>
      </c>
      <c r="T62" s="81" t="s">
        <v>259</v>
      </c>
      <c r="U62" s="12" t="s">
        <v>172</v>
      </c>
    </row>
    <row r="63" ht="112.5" spans="1:21">
      <c r="A63" s="54">
        <v>6</v>
      </c>
      <c r="B63" s="54" t="s">
        <v>276</v>
      </c>
      <c r="C63" s="54" t="s">
        <v>32</v>
      </c>
      <c r="D63" s="54" t="s">
        <v>111</v>
      </c>
      <c r="E63" s="54" t="s">
        <v>277</v>
      </c>
      <c r="F63" s="54" t="s">
        <v>74</v>
      </c>
      <c r="G63" s="54" t="s">
        <v>278</v>
      </c>
      <c r="H63" s="58" t="s">
        <v>258</v>
      </c>
      <c r="I63" s="54" t="s">
        <v>55</v>
      </c>
      <c r="J63" s="54" t="s">
        <v>55</v>
      </c>
      <c r="K63" s="78">
        <v>143.04</v>
      </c>
      <c r="L63" s="68"/>
      <c r="M63" s="77"/>
      <c r="N63" s="77"/>
      <c r="O63" s="6" t="s">
        <v>39</v>
      </c>
      <c r="P63" s="77"/>
      <c r="Q63" s="5">
        <v>122</v>
      </c>
      <c r="R63" s="5">
        <v>122</v>
      </c>
      <c r="S63" s="29">
        <v>36</v>
      </c>
      <c r="T63" s="85" t="s">
        <v>279</v>
      </c>
      <c r="U63" s="12" t="s">
        <v>172</v>
      </c>
    </row>
    <row r="64" ht="135" spans="1:21">
      <c r="A64" s="54">
        <v>7</v>
      </c>
      <c r="B64" s="59" t="s">
        <v>280</v>
      </c>
      <c r="C64" s="59" t="s">
        <v>32</v>
      </c>
      <c r="D64" s="59" t="s">
        <v>100</v>
      </c>
      <c r="E64" s="59" t="s">
        <v>281</v>
      </c>
      <c r="F64" s="54" t="s">
        <v>45</v>
      </c>
      <c r="G64" s="54" t="s">
        <v>282</v>
      </c>
      <c r="H64" s="58" t="s">
        <v>258</v>
      </c>
      <c r="I64" s="59" t="s">
        <v>92</v>
      </c>
      <c r="J64" s="59" t="s">
        <v>92</v>
      </c>
      <c r="K64" s="73">
        <v>348.19</v>
      </c>
      <c r="L64" s="73"/>
      <c r="M64" s="77"/>
      <c r="N64" s="77"/>
      <c r="O64" s="6" t="s">
        <v>39</v>
      </c>
      <c r="P64" s="77"/>
      <c r="Q64" s="70">
        <v>660</v>
      </c>
      <c r="R64" s="70">
        <f>SUM(R65:R72)</f>
        <v>1123</v>
      </c>
      <c r="S64" s="70">
        <f>SUM(S65:S72)</f>
        <v>23</v>
      </c>
      <c r="T64" s="81" t="s">
        <v>259</v>
      </c>
      <c r="U64" s="12" t="s">
        <v>172</v>
      </c>
    </row>
    <row r="65" ht="67.5" spans="1:21">
      <c r="A65" s="54">
        <v>8</v>
      </c>
      <c r="B65" s="59" t="s">
        <v>283</v>
      </c>
      <c r="C65" s="59" t="s">
        <v>32</v>
      </c>
      <c r="D65" s="59" t="s">
        <v>284</v>
      </c>
      <c r="E65" s="59" t="s">
        <v>285</v>
      </c>
      <c r="F65" s="54" t="s">
        <v>286</v>
      </c>
      <c r="G65" s="54" t="s">
        <v>287</v>
      </c>
      <c r="H65" s="58" t="s">
        <v>258</v>
      </c>
      <c r="I65" s="59" t="s">
        <v>92</v>
      </c>
      <c r="J65" s="59" t="s">
        <v>92</v>
      </c>
      <c r="K65" s="73">
        <v>169.18</v>
      </c>
      <c r="L65" s="73"/>
      <c r="M65" s="77"/>
      <c r="N65" s="77"/>
      <c r="O65" s="6" t="s">
        <v>39</v>
      </c>
      <c r="P65" s="77"/>
      <c r="Q65" s="5">
        <v>561</v>
      </c>
      <c r="R65" s="5">
        <v>70</v>
      </c>
      <c r="S65" s="29">
        <v>1</v>
      </c>
      <c r="T65" s="81" t="s">
        <v>259</v>
      </c>
      <c r="U65" s="12" t="s">
        <v>172</v>
      </c>
    </row>
    <row r="66" ht="146.25" spans="1:21">
      <c r="A66" s="54">
        <v>9</v>
      </c>
      <c r="B66" s="54" t="s">
        <v>288</v>
      </c>
      <c r="C66" s="54" t="s">
        <v>32</v>
      </c>
      <c r="D66" s="54" t="s">
        <v>83</v>
      </c>
      <c r="E66" s="54" t="s">
        <v>289</v>
      </c>
      <c r="F66" s="54" t="s">
        <v>191</v>
      </c>
      <c r="G66" s="54" t="s">
        <v>290</v>
      </c>
      <c r="H66" s="58" t="s">
        <v>258</v>
      </c>
      <c r="I66" s="54" t="s">
        <v>70</v>
      </c>
      <c r="J66" s="54" t="s">
        <v>70</v>
      </c>
      <c r="K66" s="68">
        <v>189</v>
      </c>
      <c r="L66" s="68"/>
      <c r="M66" s="10"/>
      <c r="N66" s="10"/>
      <c r="O66" s="6" t="s">
        <v>39</v>
      </c>
      <c r="P66" s="10"/>
      <c r="Q66" s="5">
        <v>400</v>
      </c>
      <c r="R66" s="5">
        <v>114</v>
      </c>
      <c r="S66" s="29">
        <v>4</v>
      </c>
      <c r="T66" s="81" t="s">
        <v>259</v>
      </c>
      <c r="U66" s="12" t="s">
        <v>172</v>
      </c>
    </row>
    <row r="67" ht="63" spans="1:21">
      <c r="A67" s="54">
        <v>10</v>
      </c>
      <c r="B67" s="54" t="s">
        <v>291</v>
      </c>
      <c r="C67" s="54" t="s">
        <v>32</v>
      </c>
      <c r="D67" s="54" t="s">
        <v>261</v>
      </c>
      <c r="E67" s="55" t="s">
        <v>292</v>
      </c>
      <c r="F67" s="54" t="s">
        <v>125</v>
      </c>
      <c r="G67" s="54" t="s">
        <v>293</v>
      </c>
      <c r="H67" s="55" t="s">
        <v>258</v>
      </c>
      <c r="I67" s="54" t="s">
        <v>122</v>
      </c>
      <c r="J67" s="54" t="s">
        <v>122</v>
      </c>
      <c r="K67" s="67">
        <v>110.97</v>
      </c>
      <c r="L67" s="67"/>
      <c r="M67" s="91"/>
      <c r="N67" s="41"/>
      <c r="O67" s="6" t="s">
        <v>39</v>
      </c>
      <c r="P67" s="92"/>
      <c r="Q67" s="5">
        <v>98</v>
      </c>
      <c r="R67" s="5">
        <v>63</v>
      </c>
      <c r="S67" s="29">
        <v>2</v>
      </c>
      <c r="T67" s="81" t="s">
        <v>259</v>
      </c>
      <c r="U67" s="12" t="s">
        <v>172</v>
      </c>
    </row>
    <row r="68" ht="73.5" spans="1:21">
      <c r="A68" s="54">
        <v>11</v>
      </c>
      <c r="B68" s="57" t="s">
        <v>294</v>
      </c>
      <c r="C68" s="54" t="s">
        <v>117</v>
      </c>
      <c r="D68" s="26" t="s">
        <v>295</v>
      </c>
      <c r="E68" s="54" t="s">
        <v>296</v>
      </c>
      <c r="F68" s="54" t="s">
        <v>125</v>
      </c>
      <c r="G68" s="54" t="s">
        <v>297</v>
      </c>
      <c r="H68" s="55" t="s">
        <v>258</v>
      </c>
      <c r="I68" s="54" t="s">
        <v>147</v>
      </c>
      <c r="J68" s="54" t="s">
        <v>147</v>
      </c>
      <c r="K68" s="68">
        <v>77</v>
      </c>
      <c r="L68" s="68"/>
      <c r="M68" s="10"/>
      <c r="N68" s="10"/>
      <c r="O68" s="6" t="s">
        <v>39</v>
      </c>
      <c r="P68" s="21"/>
      <c r="Q68" s="26">
        <v>833</v>
      </c>
      <c r="R68" s="26">
        <v>300</v>
      </c>
      <c r="S68" s="26">
        <v>0</v>
      </c>
      <c r="T68" s="81" t="s">
        <v>298</v>
      </c>
      <c r="U68" s="12" t="s">
        <v>172</v>
      </c>
    </row>
    <row r="69" ht="56.25" spans="1:21">
      <c r="A69" s="54">
        <v>12</v>
      </c>
      <c r="B69" s="55" t="s">
        <v>299</v>
      </c>
      <c r="C69" s="54" t="s">
        <v>117</v>
      </c>
      <c r="D69" s="54" t="s">
        <v>300</v>
      </c>
      <c r="E69" s="54" t="s">
        <v>301</v>
      </c>
      <c r="F69" s="54" t="s">
        <v>125</v>
      </c>
      <c r="G69" s="54" t="s">
        <v>121</v>
      </c>
      <c r="H69" s="55" t="s">
        <v>258</v>
      </c>
      <c r="I69" s="54" t="s">
        <v>47</v>
      </c>
      <c r="J69" s="54" t="s">
        <v>47</v>
      </c>
      <c r="K69" s="68">
        <v>50</v>
      </c>
      <c r="L69" s="68"/>
      <c r="M69" s="10"/>
      <c r="N69" s="10"/>
      <c r="O69" s="6" t="s">
        <v>39</v>
      </c>
      <c r="P69" s="21"/>
      <c r="Q69" s="5">
        <v>1019</v>
      </c>
      <c r="R69" s="5">
        <v>200</v>
      </c>
      <c r="S69" s="29">
        <v>2</v>
      </c>
      <c r="T69" s="81" t="s">
        <v>302</v>
      </c>
      <c r="U69" s="12" t="s">
        <v>172</v>
      </c>
    </row>
    <row r="70" ht="56.25" spans="1:21">
      <c r="A70" s="54">
        <v>13</v>
      </c>
      <c r="B70" s="55" t="s">
        <v>303</v>
      </c>
      <c r="C70" s="54" t="s">
        <v>117</v>
      </c>
      <c r="D70" s="54" t="s">
        <v>33</v>
      </c>
      <c r="E70" s="54" t="s">
        <v>304</v>
      </c>
      <c r="F70" s="54" t="s">
        <v>125</v>
      </c>
      <c r="G70" s="54" t="s">
        <v>305</v>
      </c>
      <c r="H70" s="55" t="s">
        <v>258</v>
      </c>
      <c r="I70" s="54" t="s">
        <v>122</v>
      </c>
      <c r="J70" s="54" t="s">
        <v>122</v>
      </c>
      <c r="K70" s="68">
        <v>51</v>
      </c>
      <c r="L70" s="68"/>
      <c r="M70" s="10"/>
      <c r="N70" s="10"/>
      <c r="O70" s="6" t="s">
        <v>39</v>
      </c>
      <c r="P70" s="21"/>
      <c r="Q70" s="5">
        <v>804</v>
      </c>
      <c r="R70" s="5">
        <v>200</v>
      </c>
      <c r="S70" s="29">
        <v>5</v>
      </c>
      <c r="T70" s="81" t="s">
        <v>302</v>
      </c>
      <c r="U70" s="12" t="s">
        <v>172</v>
      </c>
    </row>
    <row r="71" ht="101.25" spans="1:21">
      <c r="A71" s="54">
        <v>14</v>
      </c>
      <c r="B71" s="55" t="s">
        <v>306</v>
      </c>
      <c r="C71" s="54" t="s">
        <v>117</v>
      </c>
      <c r="D71" s="54" t="s">
        <v>307</v>
      </c>
      <c r="E71" s="54" t="s">
        <v>308</v>
      </c>
      <c r="F71" s="54" t="s">
        <v>125</v>
      </c>
      <c r="G71" s="54" t="s">
        <v>309</v>
      </c>
      <c r="H71" s="55" t="s">
        <v>258</v>
      </c>
      <c r="I71" s="54" t="s">
        <v>150</v>
      </c>
      <c r="J71" s="54" t="s">
        <v>150</v>
      </c>
      <c r="K71" s="68">
        <v>51.72</v>
      </c>
      <c r="L71" s="68"/>
      <c r="M71" s="10"/>
      <c r="N71" s="10"/>
      <c r="O71" s="6" t="s">
        <v>39</v>
      </c>
      <c r="P71" s="21"/>
      <c r="Q71" s="5">
        <v>370</v>
      </c>
      <c r="R71" s="5">
        <v>90</v>
      </c>
      <c r="S71" s="29">
        <v>6</v>
      </c>
      <c r="T71" s="81" t="s">
        <v>259</v>
      </c>
      <c r="U71" s="12" t="s">
        <v>172</v>
      </c>
    </row>
    <row r="72" ht="67.5" spans="1:21">
      <c r="A72" s="54">
        <v>15</v>
      </c>
      <c r="B72" s="55" t="s">
        <v>310</v>
      </c>
      <c r="C72" s="54" t="s">
        <v>117</v>
      </c>
      <c r="D72" s="54" t="s">
        <v>311</v>
      </c>
      <c r="E72" s="54" t="s">
        <v>312</v>
      </c>
      <c r="F72" s="54" t="s">
        <v>125</v>
      </c>
      <c r="G72" s="54" t="s">
        <v>313</v>
      </c>
      <c r="H72" s="55" t="s">
        <v>258</v>
      </c>
      <c r="I72" s="54" t="s">
        <v>70</v>
      </c>
      <c r="J72" s="54" t="s">
        <v>70</v>
      </c>
      <c r="K72" s="68">
        <v>90</v>
      </c>
      <c r="L72" s="68"/>
      <c r="M72" s="10"/>
      <c r="N72" s="10"/>
      <c r="O72" s="6" t="s">
        <v>39</v>
      </c>
      <c r="P72" s="21"/>
      <c r="Q72" s="5">
        <v>319</v>
      </c>
      <c r="R72" s="5">
        <v>86</v>
      </c>
      <c r="S72" s="29">
        <v>3</v>
      </c>
      <c r="T72" s="81" t="s">
        <v>302</v>
      </c>
      <c r="U72" s="12" t="s">
        <v>172</v>
      </c>
    </row>
    <row r="73" ht="56.25" spans="1:21">
      <c r="A73" s="54">
        <v>16</v>
      </c>
      <c r="B73" s="55" t="s">
        <v>314</v>
      </c>
      <c r="C73" s="54" t="s">
        <v>117</v>
      </c>
      <c r="D73" s="54" t="s">
        <v>315</v>
      </c>
      <c r="E73" s="54" t="s">
        <v>316</v>
      </c>
      <c r="F73" s="54" t="s">
        <v>125</v>
      </c>
      <c r="G73" s="55" t="s">
        <v>317</v>
      </c>
      <c r="H73" s="55" t="s">
        <v>258</v>
      </c>
      <c r="I73" s="59" t="s">
        <v>92</v>
      </c>
      <c r="J73" s="59" t="s">
        <v>92</v>
      </c>
      <c r="K73" s="68">
        <v>32.17</v>
      </c>
      <c r="L73" s="68"/>
      <c r="M73" s="10"/>
      <c r="N73" s="10"/>
      <c r="O73" s="6" t="s">
        <v>39</v>
      </c>
      <c r="P73" s="21"/>
      <c r="Q73" s="26">
        <v>1062</v>
      </c>
      <c r="R73" s="26">
        <v>370</v>
      </c>
      <c r="S73" s="26">
        <v>0</v>
      </c>
      <c r="T73" s="81" t="s">
        <v>298</v>
      </c>
      <c r="U73" s="12" t="s">
        <v>172</v>
      </c>
    </row>
    <row r="74" ht="105" spans="1:21">
      <c r="A74" s="55" t="s">
        <v>163</v>
      </c>
      <c r="B74" s="55" t="s">
        <v>318</v>
      </c>
      <c r="C74" s="86" t="s">
        <v>32</v>
      </c>
      <c r="D74" s="57" t="s">
        <v>319</v>
      </c>
      <c r="E74" s="57" t="s">
        <v>320</v>
      </c>
      <c r="F74" s="54" t="s">
        <v>120</v>
      </c>
      <c r="G74" s="55" t="s">
        <v>321</v>
      </c>
      <c r="H74" s="57" t="s">
        <v>54</v>
      </c>
      <c r="I74" s="57" t="s">
        <v>54</v>
      </c>
      <c r="J74" s="57" t="s">
        <v>54</v>
      </c>
      <c r="K74" s="68">
        <v>1987.41</v>
      </c>
      <c r="L74" s="93"/>
      <c r="M74" s="10"/>
      <c r="N74" s="10"/>
      <c r="O74" s="6" t="s">
        <v>39</v>
      </c>
      <c r="P74" s="21"/>
      <c r="Q74" s="95">
        <v>1000</v>
      </c>
      <c r="R74" s="95">
        <v>200</v>
      </c>
      <c r="S74" s="95">
        <v>20</v>
      </c>
      <c r="T74" s="81" t="s">
        <v>322</v>
      </c>
      <c r="U74" s="12" t="s">
        <v>172</v>
      </c>
    </row>
    <row r="75" ht="67.5" spans="1:21">
      <c r="A75" s="15" t="s">
        <v>323</v>
      </c>
      <c r="B75" s="50" t="s">
        <v>324</v>
      </c>
      <c r="C75" s="57" t="s">
        <v>32</v>
      </c>
      <c r="D75" s="55" t="s">
        <v>325</v>
      </c>
      <c r="E75" s="55" t="s">
        <v>326</v>
      </c>
      <c r="F75" s="55" t="s">
        <v>327</v>
      </c>
      <c r="G75" s="55" t="s">
        <v>328</v>
      </c>
      <c r="H75" s="87" t="s">
        <v>38</v>
      </c>
      <c r="I75" s="87" t="s">
        <v>38</v>
      </c>
      <c r="J75" s="87" t="s">
        <v>38</v>
      </c>
      <c r="K75" s="94">
        <v>142.8919</v>
      </c>
      <c r="L75" s="67"/>
      <c r="M75" s="10"/>
      <c r="N75" s="10"/>
      <c r="O75" s="6"/>
      <c r="P75" s="21" t="s">
        <v>39</v>
      </c>
      <c r="Q75" s="5">
        <v>999</v>
      </c>
      <c r="R75" s="5">
        <v>200</v>
      </c>
      <c r="S75" s="5">
        <v>50</v>
      </c>
      <c r="T75" s="85" t="s">
        <v>329</v>
      </c>
      <c r="U75" s="12" t="s">
        <v>330</v>
      </c>
    </row>
    <row r="76" ht="42" spans="1:21">
      <c r="A76" s="15" t="s">
        <v>331</v>
      </c>
      <c r="B76" s="15" t="s">
        <v>332</v>
      </c>
      <c r="C76" s="6"/>
      <c r="D76" s="6"/>
      <c r="E76" s="6"/>
      <c r="F76" s="6"/>
      <c r="G76" s="6"/>
      <c r="H76" s="6"/>
      <c r="I76" s="6"/>
      <c r="J76" s="6"/>
      <c r="K76" s="6">
        <f>SUM(K77:K84)</f>
        <v>76.5</v>
      </c>
      <c r="L76" s="6"/>
      <c r="M76" s="6"/>
      <c r="N76" s="6"/>
      <c r="O76" s="6"/>
      <c r="P76" s="6"/>
      <c r="Q76" s="6">
        <f>Q77+Q78+Q79+Q80+Q81+Q82+Q83+Q84</f>
        <v>510</v>
      </c>
      <c r="R76" s="6">
        <f>R77+R78+R79+R80+R81+R82+R83+R84</f>
        <v>510</v>
      </c>
      <c r="S76" s="6">
        <f>S77+S78+S79+S80+S81+S82+S83+S84</f>
        <v>24</v>
      </c>
      <c r="T76" s="6"/>
      <c r="U76" s="12"/>
    </row>
    <row r="77" ht="52.5" spans="1:21">
      <c r="A77" s="7">
        <v>1</v>
      </c>
      <c r="B77" s="6" t="s">
        <v>333</v>
      </c>
      <c r="C77" s="6" t="s">
        <v>32</v>
      </c>
      <c r="D77" s="6" t="s">
        <v>118</v>
      </c>
      <c r="E77" s="5" t="s">
        <v>334</v>
      </c>
      <c r="F77" s="5" t="s">
        <v>327</v>
      </c>
      <c r="G77" s="5" t="s">
        <v>335</v>
      </c>
      <c r="H77" s="88" t="s">
        <v>336</v>
      </c>
      <c r="I77" s="88" t="s">
        <v>336</v>
      </c>
      <c r="J77" s="6" t="s">
        <v>122</v>
      </c>
      <c r="K77" s="69">
        <v>4.5</v>
      </c>
      <c r="L77" s="23"/>
      <c r="M77" s="12"/>
      <c r="N77" s="12"/>
      <c r="O77" s="12"/>
      <c r="P77" s="21" t="s">
        <v>39</v>
      </c>
      <c r="Q77" s="5">
        <v>30</v>
      </c>
      <c r="R77" s="5">
        <v>30</v>
      </c>
      <c r="S77" s="29">
        <v>1</v>
      </c>
      <c r="T77" s="5" t="s">
        <v>337</v>
      </c>
      <c r="U77" s="12" t="s">
        <v>338</v>
      </c>
    </row>
    <row r="78" ht="52.5" spans="1:21">
      <c r="A78" s="7">
        <v>2</v>
      </c>
      <c r="B78" s="6" t="s">
        <v>339</v>
      </c>
      <c r="C78" s="6" t="s">
        <v>32</v>
      </c>
      <c r="D78" s="6" t="s">
        <v>135</v>
      </c>
      <c r="E78" s="5" t="s">
        <v>334</v>
      </c>
      <c r="F78" s="5" t="s">
        <v>327</v>
      </c>
      <c r="G78" s="5" t="s">
        <v>335</v>
      </c>
      <c r="H78" s="88" t="s">
        <v>336</v>
      </c>
      <c r="I78" s="88" t="s">
        <v>336</v>
      </c>
      <c r="J78" s="6" t="s">
        <v>92</v>
      </c>
      <c r="K78" s="69">
        <v>17.1</v>
      </c>
      <c r="L78" s="23"/>
      <c r="M78" s="12"/>
      <c r="N78" s="12"/>
      <c r="O78" s="12"/>
      <c r="P78" s="21" t="s">
        <v>39</v>
      </c>
      <c r="Q78" s="5">
        <v>114</v>
      </c>
      <c r="R78" s="5">
        <v>114</v>
      </c>
      <c r="S78" s="29">
        <v>4</v>
      </c>
      <c r="T78" s="5" t="s">
        <v>340</v>
      </c>
      <c r="U78" s="12" t="s">
        <v>341</v>
      </c>
    </row>
    <row r="79" ht="52.5" spans="1:21">
      <c r="A79" s="7">
        <v>3</v>
      </c>
      <c r="B79" s="6" t="s">
        <v>342</v>
      </c>
      <c r="C79" s="6" t="s">
        <v>32</v>
      </c>
      <c r="D79" s="6" t="s">
        <v>155</v>
      </c>
      <c r="E79" s="5" t="s">
        <v>334</v>
      </c>
      <c r="F79" s="5" t="s">
        <v>327</v>
      </c>
      <c r="G79" s="5" t="s">
        <v>335</v>
      </c>
      <c r="H79" s="88" t="s">
        <v>336</v>
      </c>
      <c r="I79" s="88" t="s">
        <v>336</v>
      </c>
      <c r="J79" s="6" t="s">
        <v>55</v>
      </c>
      <c r="K79" s="69">
        <v>9.45</v>
      </c>
      <c r="L79" s="23"/>
      <c r="M79" s="12"/>
      <c r="N79" s="12"/>
      <c r="O79" s="12"/>
      <c r="P79" s="21" t="s">
        <v>39</v>
      </c>
      <c r="Q79" s="5">
        <v>63</v>
      </c>
      <c r="R79" s="5">
        <v>63</v>
      </c>
      <c r="S79" s="29">
        <v>2</v>
      </c>
      <c r="T79" s="5" t="s">
        <v>343</v>
      </c>
      <c r="U79" s="12" t="s">
        <v>344</v>
      </c>
    </row>
    <row r="80" ht="52.5" spans="1:21">
      <c r="A80" s="7">
        <v>4</v>
      </c>
      <c r="B80" s="6" t="s">
        <v>345</v>
      </c>
      <c r="C80" s="6" t="s">
        <v>32</v>
      </c>
      <c r="D80" s="6" t="s">
        <v>157</v>
      </c>
      <c r="E80" s="5" t="s">
        <v>334</v>
      </c>
      <c r="F80" s="5" t="s">
        <v>327</v>
      </c>
      <c r="G80" s="5" t="s">
        <v>335</v>
      </c>
      <c r="H80" s="88" t="s">
        <v>336</v>
      </c>
      <c r="I80" s="88" t="s">
        <v>336</v>
      </c>
      <c r="J80" s="6" t="s">
        <v>63</v>
      </c>
      <c r="K80" s="69">
        <v>3.6</v>
      </c>
      <c r="L80" s="23"/>
      <c r="M80" s="12"/>
      <c r="N80" s="12"/>
      <c r="O80" s="12"/>
      <c r="P80" s="21" t="s">
        <v>39</v>
      </c>
      <c r="Q80" s="5">
        <v>24</v>
      </c>
      <c r="R80" s="5">
        <v>24</v>
      </c>
      <c r="S80" s="29">
        <v>1</v>
      </c>
      <c r="T80" s="5" t="s">
        <v>346</v>
      </c>
      <c r="U80" s="12" t="s">
        <v>347</v>
      </c>
    </row>
    <row r="81" ht="52.5" spans="1:21">
      <c r="A81" s="7">
        <v>5</v>
      </c>
      <c r="B81" s="6" t="s">
        <v>348</v>
      </c>
      <c r="C81" s="6" t="s">
        <v>32</v>
      </c>
      <c r="D81" s="6" t="s">
        <v>142</v>
      </c>
      <c r="E81" s="5" t="s">
        <v>334</v>
      </c>
      <c r="F81" s="5" t="s">
        <v>327</v>
      </c>
      <c r="G81" s="5" t="s">
        <v>335</v>
      </c>
      <c r="H81" s="88" t="s">
        <v>336</v>
      </c>
      <c r="I81" s="88" t="s">
        <v>336</v>
      </c>
      <c r="J81" s="6" t="s">
        <v>47</v>
      </c>
      <c r="K81" s="69">
        <v>3.45</v>
      </c>
      <c r="L81" s="23"/>
      <c r="M81" s="12"/>
      <c r="N81" s="12"/>
      <c r="O81" s="12"/>
      <c r="P81" s="21" t="s">
        <v>39</v>
      </c>
      <c r="Q81" s="5">
        <v>23</v>
      </c>
      <c r="R81" s="5">
        <v>23</v>
      </c>
      <c r="S81" s="29">
        <v>2</v>
      </c>
      <c r="T81" s="5" t="s">
        <v>349</v>
      </c>
      <c r="U81" s="12" t="s">
        <v>350</v>
      </c>
    </row>
    <row r="82" ht="52.5" spans="1:21">
      <c r="A82" s="7">
        <v>6</v>
      </c>
      <c r="B82" s="6" t="s">
        <v>351</v>
      </c>
      <c r="C82" s="6" t="s">
        <v>32</v>
      </c>
      <c r="D82" s="6" t="s">
        <v>145</v>
      </c>
      <c r="E82" s="5" t="s">
        <v>334</v>
      </c>
      <c r="F82" s="5" t="s">
        <v>327</v>
      </c>
      <c r="G82" s="5" t="s">
        <v>335</v>
      </c>
      <c r="H82" s="88" t="s">
        <v>336</v>
      </c>
      <c r="I82" s="88" t="s">
        <v>336</v>
      </c>
      <c r="J82" s="6" t="s">
        <v>147</v>
      </c>
      <c r="K82" s="69">
        <v>12</v>
      </c>
      <c r="L82" s="23"/>
      <c r="M82" s="12"/>
      <c r="N82" s="12"/>
      <c r="O82" s="12"/>
      <c r="P82" s="21" t="s">
        <v>39</v>
      </c>
      <c r="Q82" s="5">
        <v>80</v>
      </c>
      <c r="R82" s="5">
        <v>80</v>
      </c>
      <c r="S82" s="29">
        <v>5</v>
      </c>
      <c r="T82" s="5" t="s">
        <v>352</v>
      </c>
      <c r="U82" s="12" t="s">
        <v>353</v>
      </c>
    </row>
    <row r="83" ht="52.5" spans="1:21">
      <c r="A83" s="7">
        <v>7</v>
      </c>
      <c r="B83" s="6" t="s">
        <v>354</v>
      </c>
      <c r="C83" s="6" t="s">
        <v>32</v>
      </c>
      <c r="D83" s="6" t="s">
        <v>161</v>
      </c>
      <c r="E83" s="5" t="s">
        <v>334</v>
      </c>
      <c r="F83" s="5" t="s">
        <v>327</v>
      </c>
      <c r="G83" s="5" t="s">
        <v>335</v>
      </c>
      <c r="H83" s="88" t="s">
        <v>336</v>
      </c>
      <c r="I83" s="88" t="s">
        <v>336</v>
      </c>
      <c r="J83" s="6" t="s">
        <v>70</v>
      </c>
      <c r="K83" s="69">
        <v>13.5</v>
      </c>
      <c r="L83" s="23"/>
      <c r="M83" s="12"/>
      <c r="N83" s="12"/>
      <c r="O83" s="12"/>
      <c r="P83" s="21" t="s">
        <v>39</v>
      </c>
      <c r="Q83" s="5">
        <v>90</v>
      </c>
      <c r="R83" s="5">
        <v>90</v>
      </c>
      <c r="S83" s="29">
        <v>6</v>
      </c>
      <c r="T83" s="5" t="s">
        <v>355</v>
      </c>
      <c r="U83" s="12" t="s">
        <v>356</v>
      </c>
    </row>
    <row r="84" ht="52.5" spans="1:22">
      <c r="A84" s="7">
        <v>8</v>
      </c>
      <c r="B84" s="6" t="s">
        <v>357</v>
      </c>
      <c r="C84" s="6" t="s">
        <v>32</v>
      </c>
      <c r="D84" s="6" t="s">
        <v>149</v>
      </c>
      <c r="E84" s="5" t="s">
        <v>334</v>
      </c>
      <c r="F84" s="5" t="s">
        <v>327</v>
      </c>
      <c r="G84" s="5" t="s">
        <v>335</v>
      </c>
      <c r="H84" s="88" t="s">
        <v>336</v>
      </c>
      <c r="I84" s="88" t="s">
        <v>336</v>
      </c>
      <c r="J84" s="6" t="s">
        <v>150</v>
      </c>
      <c r="K84" s="69">
        <v>12.9</v>
      </c>
      <c r="L84" s="23"/>
      <c r="M84" s="12"/>
      <c r="N84" s="12"/>
      <c r="O84" s="12"/>
      <c r="P84" s="21" t="s">
        <v>39</v>
      </c>
      <c r="Q84" s="5">
        <v>86</v>
      </c>
      <c r="R84" s="5">
        <v>86</v>
      </c>
      <c r="S84" s="29">
        <v>3</v>
      </c>
      <c r="T84" s="5" t="s">
        <v>358</v>
      </c>
      <c r="U84" s="12" t="s">
        <v>359</v>
      </c>
      <c r="V84"/>
    </row>
    <row r="85" ht="164" customHeight="1" spans="1:22">
      <c r="A85" s="89" t="s">
        <v>360</v>
      </c>
      <c r="B85" s="89" t="s">
        <v>361</v>
      </c>
      <c r="C85" s="54" t="s">
        <v>32</v>
      </c>
      <c r="D85" s="90" t="s">
        <v>362</v>
      </c>
      <c r="E85" s="90" t="s">
        <v>363</v>
      </c>
      <c r="F85" s="55" t="s">
        <v>327</v>
      </c>
      <c r="G85" s="90" t="s">
        <v>364</v>
      </c>
      <c r="H85" s="87" t="s">
        <v>336</v>
      </c>
      <c r="I85" s="87" t="s">
        <v>336</v>
      </c>
      <c r="J85" s="87" t="s">
        <v>336</v>
      </c>
      <c r="K85" s="90">
        <v>436</v>
      </c>
      <c r="L85" s="60"/>
      <c r="M85" s="60"/>
      <c r="N85" s="60"/>
      <c r="O85" s="21" t="s">
        <v>39</v>
      </c>
      <c r="P85" s="60"/>
      <c r="Q85" s="5">
        <v>381</v>
      </c>
      <c r="R85" s="5">
        <v>376</v>
      </c>
      <c r="S85" s="5">
        <v>10</v>
      </c>
      <c r="T85" s="6" t="s">
        <v>365</v>
      </c>
      <c r="U85" s="6" t="s">
        <v>172</v>
      </c>
      <c r="V85"/>
    </row>
    <row r="86" ht="92" customHeight="1" spans="1:22">
      <c r="A86" s="89" t="s">
        <v>366</v>
      </c>
      <c r="B86" s="89" t="s">
        <v>367</v>
      </c>
      <c r="C86" s="90" t="s">
        <v>32</v>
      </c>
      <c r="D86" s="90" t="s">
        <v>157</v>
      </c>
      <c r="E86" s="90" t="s">
        <v>368</v>
      </c>
      <c r="F86" s="55" t="s">
        <v>327</v>
      </c>
      <c r="G86" s="90" t="s">
        <v>364</v>
      </c>
      <c r="H86" s="90" t="s">
        <v>369</v>
      </c>
      <c r="I86" s="90" t="s">
        <v>369</v>
      </c>
      <c r="J86" s="90" t="s">
        <v>369</v>
      </c>
      <c r="K86" s="90">
        <v>151</v>
      </c>
      <c r="L86" s="60"/>
      <c r="M86" s="60"/>
      <c r="N86" s="60"/>
      <c r="O86" s="21" t="s">
        <v>39</v>
      </c>
      <c r="P86" s="60"/>
      <c r="Q86" s="5">
        <v>875</v>
      </c>
      <c r="R86" s="5">
        <v>54</v>
      </c>
      <c r="S86" s="5">
        <v>0</v>
      </c>
      <c r="T86" s="6" t="s">
        <v>370</v>
      </c>
      <c r="U86" s="6" t="s">
        <v>172</v>
      </c>
      <c r="V86"/>
    </row>
  </sheetData>
  <autoFilter ref="A1:U86">
    <extLst/>
  </autoFilter>
  <mergeCells count="25">
    <mergeCell ref="A1:U1"/>
    <mergeCell ref="B2:J2"/>
    <mergeCell ref="K2:M2"/>
    <mergeCell ref="N2:P2"/>
    <mergeCell ref="Q2:S2"/>
    <mergeCell ref="L3:M3"/>
    <mergeCell ref="R3:S3"/>
    <mergeCell ref="A5:J5"/>
    <mergeCell ref="A2:A4"/>
    <mergeCell ref="B3:B4"/>
    <mergeCell ref="C3:C4"/>
    <mergeCell ref="D3:D4"/>
    <mergeCell ref="E3:E4"/>
    <mergeCell ref="F3:F4"/>
    <mergeCell ref="G3:G4"/>
    <mergeCell ref="H3:H4"/>
    <mergeCell ref="I3:I4"/>
    <mergeCell ref="J3:J4"/>
    <mergeCell ref="K3:K4"/>
    <mergeCell ref="N3:N4"/>
    <mergeCell ref="O3:O4"/>
    <mergeCell ref="P3:P4"/>
    <mergeCell ref="Q3:Q4"/>
    <mergeCell ref="T2:T4"/>
    <mergeCell ref="U2:U4"/>
  </mergeCells>
  <pageMargins left="0.700694444444445" right="0.700694444444445" top="0.196527777777778" bottom="0.118055555555556" header="0.0784722222222222" footer="0.156944444444444"/>
  <pageSetup paperSize="9" orientation="landscape" horizontalDpi="600"/>
  <headerFooter/>
  <ignoredErrors>
    <ignoredError sqref="K57 Q7:S7 K7 Q57:S57 Q56:S56 Q55:R55 Q54:R54 Q52:S53 Q51:R51 Q47:S48 Q42:S42 K76"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13"/>
  <sheetViews>
    <sheetView topLeftCell="A40" workbookViewId="0">
      <selection activeCell="K8" sqref="K8"/>
    </sheetView>
  </sheetViews>
  <sheetFormatPr defaultColWidth="9" defaultRowHeight="13.5"/>
  <sheetData>
    <row r="2" ht="52.5" spans="1:10">
      <c r="A2" s="4" t="s">
        <v>371</v>
      </c>
      <c r="B2" s="4" t="s">
        <v>32</v>
      </c>
      <c r="C2" s="4" t="s">
        <v>372</v>
      </c>
      <c r="D2" s="3" t="s">
        <v>373</v>
      </c>
      <c r="E2" s="4" t="s">
        <v>35</v>
      </c>
      <c r="F2" s="3" t="s">
        <v>374</v>
      </c>
      <c r="G2" s="4" t="s">
        <v>62</v>
      </c>
      <c r="H2" s="4" t="s">
        <v>63</v>
      </c>
      <c r="I2" s="4" t="s">
        <v>63</v>
      </c>
      <c r="J2" s="19">
        <v>1000</v>
      </c>
    </row>
    <row r="3" ht="136.5" spans="1:10">
      <c r="A3" s="4" t="s">
        <v>31</v>
      </c>
      <c r="B3" s="4" t="s">
        <v>32</v>
      </c>
      <c r="C3" s="4" t="s">
        <v>375</v>
      </c>
      <c r="D3" s="3" t="s">
        <v>376</v>
      </c>
      <c r="E3" s="4" t="s">
        <v>377</v>
      </c>
      <c r="F3" s="3" t="s">
        <v>378</v>
      </c>
      <c r="G3" s="4" t="s">
        <v>37</v>
      </c>
      <c r="H3" s="4" t="s">
        <v>38</v>
      </c>
      <c r="I3" s="4" t="s">
        <v>38</v>
      </c>
      <c r="J3" s="20">
        <v>2100</v>
      </c>
    </row>
    <row r="4" ht="42" spans="1:10">
      <c r="A4" s="6" t="s">
        <v>379</v>
      </c>
      <c r="B4" s="6" t="s">
        <v>32</v>
      </c>
      <c r="C4" s="6" t="s">
        <v>380</v>
      </c>
      <c r="D4" s="5" t="s">
        <v>381</v>
      </c>
      <c r="E4" s="6" t="s">
        <v>35</v>
      </c>
      <c r="F4" s="5" t="s">
        <v>382</v>
      </c>
      <c r="G4" s="6" t="s">
        <v>383</v>
      </c>
      <c r="H4" s="6" t="s">
        <v>380</v>
      </c>
      <c r="I4" s="6" t="s">
        <v>380</v>
      </c>
      <c r="J4" s="21">
        <v>2000</v>
      </c>
    </row>
    <row r="5" ht="42" spans="1:10">
      <c r="A5" s="6" t="s">
        <v>384</v>
      </c>
      <c r="B5" s="6" t="s">
        <v>32</v>
      </c>
      <c r="C5" s="6" t="s">
        <v>380</v>
      </c>
      <c r="D5" s="5" t="s">
        <v>385</v>
      </c>
      <c r="E5" s="6" t="s">
        <v>35</v>
      </c>
      <c r="F5" s="5" t="s">
        <v>382</v>
      </c>
      <c r="G5" s="6" t="s">
        <v>383</v>
      </c>
      <c r="H5" s="6" t="s">
        <v>380</v>
      </c>
      <c r="I5" s="6" t="s">
        <v>380</v>
      </c>
      <c r="J5" s="21">
        <v>1500</v>
      </c>
    </row>
    <row r="6" ht="52.5" spans="1:10">
      <c r="A6" s="6" t="s">
        <v>386</v>
      </c>
      <c r="B6" s="6" t="s">
        <v>32</v>
      </c>
      <c r="C6" s="6" t="s">
        <v>387</v>
      </c>
      <c r="D6" s="6" t="s">
        <v>388</v>
      </c>
      <c r="E6" s="6" t="s">
        <v>35</v>
      </c>
      <c r="F6" s="5" t="s">
        <v>382</v>
      </c>
      <c r="G6" s="6" t="s">
        <v>54</v>
      </c>
      <c r="H6" s="6" t="s">
        <v>389</v>
      </c>
      <c r="I6" s="6" t="s">
        <v>389</v>
      </c>
      <c r="J6" s="6">
        <v>3000</v>
      </c>
    </row>
    <row r="7" ht="21" spans="1:10">
      <c r="A7" s="6" t="s">
        <v>123</v>
      </c>
      <c r="B7" s="6" t="s">
        <v>32</v>
      </c>
      <c r="C7" s="6" t="s">
        <v>118</v>
      </c>
      <c r="D7" s="6" t="s">
        <v>390</v>
      </c>
      <c r="E7" s="6" t="s">
        <v>35</v>
      </c>
      <c r="F7" s="5" t="s">
        <v>382</v>
      </c>
      <c r="G7" s="6" t="s">
        <v>54</v>
      </c>
      <c r="H7" s="6" t="s">
        <v>122</v>
      </c>
      <c r="I7" s="6" t="s">
        <v>122</v>
      </c>
      <c r="J7" s="6">
        <v>1469.82</v>
      </c>
    </row>
    <row r="8" ht="42" spans="1:10">
      <c r="A8" s="7" t="s">
        <v>128</v>
      </c>
      <c r="B8" s="7" t="s">
        <v>166</v>
      </c>
      <c r="C8" s="7" t="s">
        <v>391</v>
      </c>
      <c r="D8" s="7" t="s">
        <v>392</v>
      </c>
      <c r="E8" s="5" t="s">
        <v>393</v>
      </c>
      <c r="F8" s="5" t="s">
        <v>382</v>
      </c>
      <c r="G8" s="7" t="s">
        <v>54</v>
      </c>
      <c r="H8" s="5" t="s">
        <v>55</v>
      </c>
      <c r="I8" s="5" t="s">
        <v>55</v>
      </c>
      <c r="J8" s="21">
        <v>200.5</v>
      </c>
    </row>
    <row r="9" ht="73.5" spans="1:10">
      <c r="A9" s="4" t="s">
        <v>50</v>
      </c>
      <c r="B9" s="4" t="s">
        <v>32</v>
      </c>
      <c r="C9" s="4" t="s">
        <v>51</v>
      </c>
      <c r="D9" s="8" t="s">
        <v>394</v>
      </c>
      <c r="E9" s="4" t="s">
        <v>377</v>
      </c>
      <c r="F9" s="3" t="s">
        <v>53</v>
      </c>
      <c r="G9" s="3" t="s">
        <v>54</v>
      </c>
      <c r="H9" s="4" t="s">
        <v>55</v>
      </c>
      <c r="I9" s="4" t="s">
        <v>55</v>
      </c>
      <c r="J9" s="19">
        <v>490</v>
      </c>
    </row>
    <row r="10" ht="115.5" spans="1:10">
      <c r="A10" s="4" t="s">
        <v>42</v>
      </c>
      <c r="B10" s="4" t="s">
        <v>32</v>
      </c>
      <c r="C10" s="4" t="s">
        <v>43</v>
      </c>
      <c r="D10" s="4" t="s">
        <v>395</v>
      </c>
      <c r="E10" s="4" t="s">
        <v>377</v>
      </c>
      <c r="F10" s="3" t="s">
        <v>396</v>
      </c>
      <c r="G10" s="3" t="s">
        <v>37</v>
      </c>
      <c r="H10" s="4" t="s">
        <v>47</v>
      </c>
      <c r="I10" s="4" t="s">
        <v>47</v>
      </c>
      <c r="J10" s="19">
        <v>680</v>
      </c>
    </row>
    <row r="11" ht="52.5" spans="1:10">
      <c r="A11" s="4" t="s">
        <v>397</v>
      </c>
      <c r="B11" s="4" t="s">
        <v>32</v>
      </c>
      <c r="C11" s="4" t="s">
        <v>398</v>
      </c>
      <c r="D11" s="4" t="s">
        <v>399</v>
      </c>
      <c r="E11" s="4" t="s">
        <v>35</v>
      </c>
      <c r="F11" s="3" t="s">
        <v>400</v>
      </c>
      <c r="G11" s="4" t="s">
        <v>69</v>
      </c>
      <c r="H11" s="4" t="s">
        <v>401</v>
      </c>
      <c r="I11" s="4" t="s">
        <v>401</v>
      </c>
      <c r="J11" s="19">
        <v>1000</v>
      </c>
    </row>
    <row r="12" ht="115.5" spans="1:10">
      <c r="A12" s="4" t="s">
        <v>402</v>
      </c>
      <c r="B12" s="4" t="s">
        <v>32</v>
      </c>
      <c r="C12" s="4" t="s">
        <v>135</v>
      </c>
      <c r="D12" s="4" t="s">
        <v>403</v>
      </c>
      <c r="E12" s="4" t="s">
        <v>35</v>
      </c>
      <c r="F12" s="3" t="s">
        <v>404</v>
      </c>
      <c r="G12" s="4" t="s">
        <v>62</v>
      </c>
      <c r="H12" s="4" t="s">
        <v>38</v>
      </c>
      <c r="I12" s="4" t="s">
        <v>38</v>
      </c>
      <c r="J12" s="19">
        <v>1460</v>
      </c>
    </row>
    <row r="13" ht="31.5" spans="1:10">
      <c r="A13" s="4" t="s">
        <v>405</v>
      </c>
      <c r="B13" s="4" t="s">
        <v>32</v>
      </c>
      <c r="C13" s="4" t="s">
        <v>58</v>
      </c>
      <c r="D13" s="3" t="s">
        <v>406</v>
      </c>
      <c r="E13" s="4" t="s">
        <v>35</v>
      </c>
      <c r="F13" s="3" t="s">
        <v>407</v>
      </c>
      <c r="G13" s="4" t="s">
        <v>62</v>
      </c>
      <c r="H13" s="4" t="s">
        <v>63</v>
      </c>
      <c r="I13" s="4" t="s">
        <v>63</v>
      </c>
      <c r="J13" s="20">
        <v>250</v>
      </c>
    </row>
    <row r="14" ht="105" spans="1:10">
      <c r="A14" s="4" t="s">
        <v>65</v>
      </c>
      <c r="B14" s="4" t="s">
        <v>32</v>
      </c>
      <c r="C14" s="3" t="s">
        <v>66</v>
      </c>
      <c r="D14" s="9" t="s">
        <v>67</v>
      </c>
      <c r="E14" s="4" t="s">
        <v>35</v>
      </c>
      <c r="F14" s="3" t="s">
        <v>68</v>
      </c>
      <c r="G14" s="4" t="s">
        <v>69</v>
      </c>
      <c r="H14" s="4" t="s">
        <v>70</v>
      </c>
      <c r="I14" s="4" t="s">
        <v>70</v>
      </c>
      <c r="J14" s="4">
        <v>880</v>
      </c>
    </row>
    <row r="15" ht="115.5" spans="1:10">
      <c r="A15" s="4" t="s">
        <v>408</v>
      </c>
      <c r="B15" s="4" t="s">
        <v>32</v>
      </c>
      <c r="C15" s="4" t="s">
        <v>66</v>
      </c>
      <c r="D15" s="8" t="s">
        <v>409</v>
      </c>
      <c r="E15" s="4" t="s">
        <v>35</v>
      </c>
      <c r="F15" s="3" t="s">
        <v>410</v>
      </c>
      <c r="G15" s="4" t="s">
        <v>69</v>
      </c>
      <c r="H15" s="4" t="s">
        <v>70</v>
      </c>
      <c r="I15" s="4" t="s">
        <v>70</v>
      </c>
      <c r="J15" s="19">
        <v>2850</v>
      </c>
    </row>
    <row r="16" ht="94.5" spans="1:10">
      <c r="A16" s="3" t="s">
        <v>77</v>
      </c>
      <c r="B16" s="3" t="s">
        <v>32</v>
      </c>
      <c r="C16" s="3" t="s">
        <v>78</v>
      </c>
      <c r="D16" s="9" t="s">
        <v>411</v>
      </c>
      <c r="E16" s="4" t="s">
        <v>35</v>
      </c>
      <c r="F16" s="3" t="s">
        <v>412</v>
      </c>
      <c r="G16" s="4" t="s">
        <v>69</v>
      </c>
      <c r="H16" s="4" t="s">
        <v>70</v>
      </c>
      <c r="I16" s="4" t="s">
        <v>70</v>
      </c>
      <c r="J16" s="4">
        <v>220</v>
      </c>
    </row>
    <row r="17" ht="84" spans="1:10">
      <c r="A17" s="3" t="s">
        <v>82</v>
      </c>
      <c r="B17" s="4" t="s">
        <v>32</v>
      </c>
      <c r="C17" s="4" t="s">
        <v>83</v>
      </c>
      <c r="D17" s="9" t="s">
        <v>413</v>
      </c>
      <c r="E17" s="4" t="s">
        <v>35</v>
      </c>
      <c r="F17" s="3" t="s">
        <v>414</v>
      </c>
      <c r="G17" s="4" t="s">
        <v>69</v>
      </c>
      <c r="H17" s="4" t="s">
        <v>70</v>
      </c>
      <c r="I17" s="4" t="s">
        <v>70</v>
      </c>
      <c r="J17" s="4">
        <v>200</v>
      </c>
    </row>
    <row r="18" ht="178.5" spans="1:10">
      <c r="A18" s="4" t="s">
        <v>415</v>
      </c>
      <c r="B18" s="4" t="s">
        <v>32</v>
      </c>
      <c r="C18" s="4" t="s">
        <v>88</v>
      </c>
      <c r="D18" s="4" t="s">
        <v>416</v>
      </c>
      <c r="E18" s="4" t="s">
        <v>35</v>
      </c>
      <c r="F18" s="3" t="s">
        <v>91</v>
      </c>
      <c r="G18" s="4" t="s">
        <v>37</v>
      </c>
      <c r="H18" s="4" t="s">
        <v>92</v>
      </c>
      <c r="I18" s="4" t="s">
        <v>92</v>
      </c>
      <c r="J18" s="19">
        <v>230</v>
      </c>
    </row>
    <row r="19" ht="42" spans="1:10">
      <c r="A19" s="4" t="s">
        <v>94</v>
      </c>
      <c r="B19" s="4" t="s">
        <v>32</v>
      </c>
      <c r="C19" s="4" t="s">
        <v>95</v>
      </c>
      <c r="D19" s="4" t="s">
        <v>417</v>
      </c>
      <c r="E19" s="4" t="s">
        <v>35</v>
      </c>
      <c r="F19" s="3" t="s">
        <v>97</v>
      </c>
      <c r="G19" s="4" t="s">
        <v>54</v>
      </c>
      <c r="H19" s="4" t="s">
        <v>92</v>
      </c>
      <c r="I19" s="4" t="s">
        <v>92</v>
      </c>
      <c r="J19" s="20">
        <v>120</v>
      </c>
    </row>
    <row r="20" ht="84" spans="1:10">
      <c r="A20" s="4" t="s">
        <v>418</v>
      </c>
      <c r="B20" s="4" t="s">
        <v>32</v>
      </c>
      <c r="C20" s="4" t="s">
        <v>100</v>
      </c>
      <c r="D20" s="4" t="s">
        <v>419</v>
      </c>
      <c r="E20" s="4" t="s">
        <v>35</v>
      </c>
      <c r="F20" s="3" t="s">
        <v>420</v>
      </c>
      <c r="G20" s="4" t="s">
        <v>69</v>
      </c>
      <c r="H20" s="4" t="s">
        <v>92</v>
      </c>
      <c r="I20" s="4" t="s">
        <v>92</v>
      </c>
      <c r="J20" s="20">
        <v>90</v>
      </c>
    </row>
    <row r="21" ht="42" spans="1:10">
      <c r="A21" s="4" t="s">
        <v>421</v>
      </c>
      <c r="B21" s="4" t="s">
        <v>32</v>
      </c>
      <c r="C21" s="4" t="s">
        <v>422</v>
      </c>
      <c r="D21" s="4" t="s">
        <v>423</v>
      </c>
      <c r="E21" s="4" t="s">
        <v>35</v>
      </c>
      <c r="F21" s="4" t="s">
        <v>424</v>
      </c>
      <c r="G21" s="4" t="s">
        <v>54</v>
      </c>
      <c r="H21" s="4" t="s">
        <v>54</v>
      </c>
      <c r="I21" s="3" t="s">
        <v>425</v>
      </c>
      <c r="J21" s="4">
        <f>SUM(J22:J33)</f>
        <v>1013</v>
      </c>
    </row>
    <row r="22" ht="21" spans="1:10">
      <c r="A22" s="4" t="s">
        <v>134</v>
      </c>
      <c r="B22" s="4" t="s">
        <v>32</v>
      </c>
      <c r="C22" s="4" t="s">
        <v>135</v>
      </c>
      <c r="D22" s="4" t="s">
        <v>136</v>
      </c>
      <c r="E22" s="4" t="s">
        <v>137</v>
      </c>
      <c r="F22" s="3" t="s">
        <v>138</v>
      </c>
      <c r="G22" s="4" t="s">
        <v>54</v>
      </c>
      <c r="H22" s="4" t="s">
        <v>92</v>
      </c>
      <c r="I22" s="4" t="s">
        <v>92</v>
      </c>
      <c r="J22" s="19">
        <v>180</v>
      </c>
    </row>
    <row r="23" ht="31.5" spans="1:10">
      <c r="A23" s="4" t="s">
        <v>141</v>
      </c>
      <c r="B23" s="4" t="s">
        <v>32</v>
      </c>
      <c r="C23" s="4" t="s">
        <v>142</v>
      </c>
      <c r="D23" s="4" t="s">
        <v>143</v>
      </c>
      <c r="E23" s="4" t="s">
        <v>137</v>
      </c>
      <c r="F23" s="3" t="s">
        <v>138</v>
      </c>
      <c r="G23" s="4" t="s">
        <v>54</v>
      </c>
      <c r="H23" s="4" t="s">
        <v>47</v>
      </c>
      <c r="I23" s="4" t="s">
        <v>47</v>
      </c>
      <c r="J23" s="19">
        <v>30</v>
      </c>
    </row>
    <row r="24" ht="31.5" spans="1:10">
      <c r="A24" s="4" t="s">
        <v>144</v>
      </c>
      <c r="B24" s="4" t="s">
        <v>32</v>
      </c>
      <c r="C24" s="4" t="s">
        <v>145</v>
      </c>
      <c r="D24" s="4" t="s">
        <v>146</v>
      </c>
      <c r="E24" s="4" t="s">
        <v>137</v>
      </c>
      <c r="F24" s="3" t="s">
        <v>138</v>
      </c>
      <c r="G24" s="4" t="s">
        <v>54</v>
      </c>
      <c r="H24" s="4" t="s">
        <v>147</v>
      </c>
      <c r="I24" s="4" t="s">
        <v>147</v>
      </c>
      <c r="J24" s="19">
        <v>145</v>
      </c>
    </row>
    <row r="25" ht="31.5" spans="1:10">
      <c r="A25" s="4" t="s">
        <v>148</v>
      </c>
      <c r="B25" s="4" t="s">
        <v>32</v>
      </c>
      <c r="C25" s="4" t="s">
        <v>149</v>
      </c>
      <c r="D25" s="4" t="s">
        <v>146</v>
      </c>
      <c r="E25" s="4" t="s">
        <v>137</v>
      </c>
      <c r="F25" s="3" t="s">
        <v>138</v>
      </c>
      <c r="G25" s="4" t="s">
        <v>54</v>
      </c>
      <c r="H25" s="4" t="s">
        <v>150</v>
      </c>
      <c r="I25" s="4" t="s">
        <v>150</v>
      </c>
      <c r="J25" s="19">
        <v>161</v>
      </c>
    </row>
    <row r="26" ht="73.5" spans="1:10">
      <c r="A26" s="4" t="s">
        <v>151</v>
      </c>
      <c r="B26" s="4" t="s">
        <v>32</v>
      </c>
      <c r="C26" s="4" t="s">
        <v>118</v>
      </c>
      <c r="D26" s="4" t="s">
        <v>152</v>
      </c>
      <c r="E26" s="4" t="s">
        <v>137</v>
      </c>
      <c r="F26" s="3" t="s">
        <v>138</v>
      </c>
      <c r="G26" s="4" t="s">
        <v>54</v>
      </c>
      <c r="H26" s="4" t="s">
        <v>122</v>
      </c>
      <c r="I26" s="4" t="s">
        <v>122</v>
      </c>
      <c r="J26" s="19">
        <v>22</v>
      </c>
    </row>
    <row r="27" ht="73.5" spans="1:10">
      <c r="A27" s="4" t="s">
        <v>153</v>
      </c>
      <c r="B27" s="4" t="s">
        <v>32</v>
      </c>
      <c r="C27" s="4" t="s">
        <v>135</v>
      </c>
      <c r="D27" s="4" t="s">
        <v>152</v>
      </c>
      <c r="E27" s="4" t="s">
        <v>137</v>
      </c>
      <c r="F27" s="3" t="s">
        <v>138</v>
      </c>
      <c r="G27" s="4" t="s">
        <v>54</v>
      </c>
      <c r="H27" s="4" t="s">
        <v>92</v>
      </c>
      <c r="I27" s="4" t="s">
        <v>92</v>
      </c>
      <c r="J27" s="19">
        <v>100</v>
      </c>
    </row>
    <row r="28" ht="73.5" spans="1:10">
      <c r="A28" s="4" t="s">
        <v>154</v>
      </c>
      <c r="B28" s="4" t="s">
        <v>32</v>
      </c>
      <c r="C28" s="4" t="s">
        <v>155</v>
      </c>
      <c r="D28" s="4" t="s">
        <v>152</v>
      </c>
      <c r="E28" s="4" t="s">
        <v>137</v>
      </c>
      <c r="F28" s="3" t="s">
        <v>138</v>
      </c>
      <c r="G28" s="4" t="s">
        <v>54</v>
      </c>
      <c r="H28" s="4" t="s">
        <v>55</v>
      </c>
      <c r="I28" s="4" t="s">
        <v>55</v>
      </c>
      <c r="J28" s="19">
        <v>60</v>
      </c>
    </row>
    <row r="29" ht="73.5" spans="1:10">
      <c r="A29" s="4" t="s">
        <v>156</v>
      </c>
      <c r="B29" s="4" t="s">
        <v>32</v>
      </c>
      <c r="C29" s="4" t="s">
        <v>157</v>
      </c>
      <c r="D29" s="4" t="s">
        <v>152</v>
      </c>
      <c r="E29" s="4" t="s">
        <v>137</v>
      </c>
      <c r="F29" s="3" t="s">
        <v>138</v>
      </c>
      <c r="G29" s="4" t="s">
        <v>54</v>
      </c>
      <c r="H29" s="4" t="s">
        <v>63</v>
      </c>
      <c r="I29" s="4" t="s">
        <v>63</v>
      </c>
      <c r="J29" s="19">
        <v>25</v>
      </c>
    </row>
    <row r="30" ht="73.5" spans="1:10">
      <c r="A30" s="4" t="s">
        <v>158</v>
      </c>
      <c r="B30" s="4" t="s">
        <v>32</v>
      </c>
      <c r="C30" s="4" t="s">
        <v>142</v>
      </c>
      <c r="D30" s="4" t="s">
        <v>152</v>
      </c>
      <c r="E30" s="4" t="s">
        <v>137</v>
      </c>
      <c r="F30" s="3" t="s">
        <v>138</v>
      </c>
      <c r="G30" s="4" t="s">
        <v>54</v>
      </c>
      <c r="H30" s="4" t="s">
        <v>47</v>
      </c>
      <c r="I30" s="4" t="s">
        <v>47</v>
      </c>
      <c r="J30" s="19">
        <v>100</v>
      </c>
    </row>
    <row r="31" ht="73.5" spans="1:10">
      <c r="A31" s="4" t="s">
        <v>159</v>
      </c>
      <c r="B31" s="4" t="s">
        <v>32</v>
      </c>
      <c r="C31" s="4" t="s">
        <v>145</v>
      </c>
      <c r="D31" s="4" t="s">
        <v>152</v>
      </c>
      <c r="E31" s="4" t="s">
        <v>137</v>
      </c>
      <c r="F31" s="3" t="s">
        <v>138</v>
      </c>
      <c r="G31" s="4" t="s">
        <v>54</v>
      </c>
      <c r="H31" s="4" t="s">
        <v>147</v>
      </c>
      <c r="I31" s="4" t="s">
        <v>147</v>
      </c>
      <c r="J31" s="19">
        <v>100</v>
      </c>
    </row>
    <row r="32" ht="73.5" spans="1:10">
      <c r="A32" s="4" t="s">
        <v>160</v>
      </c>
      <c r="B32" s="4" t="s">
        <v>32</v>
      </c>
      <c r="C32" s="4" t="s">
        <v>161</v>
      </c>
      <c r="D32" s="4" t="s">
        <v>152</v>
      </c>
      <c r="E32" s="4" t="s">
        <v>137</v>
      </c>
      <c r="F32" s="3" t="s">
        <v>138</v>
      </c>
      <c r="G32" s="4" t="s">
        <v>54</v>
      </c>
      <c r="H32" s="4" t="s">
        <v>70</v>
      </c>
      <c r="I32" s="4" t="s">
        <v>70</v>
      </c>
      <c r="J32" s="19">
        <v>50</v>
      </c>
    </row>
    <row r="33" ht="73.5" spans="1:10">
      <c r="A33" s="4" t="s">
        <v>162</v>
      </c>
      <c r="B33" s="4" t="s">
        <v>32</v>
      </c>
      <c r="C33" s="4" t="s">
        <v>149</v>
      </c>
      <c r="D33" s="4" t="s">
        <v>152</v>
      </c>
      <c r="E33" s="4" t="s">
        <v>137</v>
      </c>
      <c r="F33" s="3" t="s">
        <v>138</v>
      </c>
      <c r="G33" s="4" t="s">
        <v>54</v>
      </c>
      <c r="H33" s="4" t="s">
        <v>150</v>
      </c>
      <c r="I33" s="4" t="s">
        <v>150</v>
      </c>
      <c r="J33" s="19">
        <v>40</v>
      </c>
    </row>
    <row r="34" ht="21" spans="1:10">
      <c r="A34" s="33" t="s">
        <v>426</v>
      </c>
      <c r="B34" s="4"/>
      <c r="C34" s="4"/>
      <c r="D34" s="4"/>
      <c r="E34" s="4"/>
      <c r="F34" s="3"/>
      <c r="G34" s="4"/>
      <c r="H34" s="4"/>
      <c r="I34" s="4"/>
      <c r="J34" s="19">
        <f>J35+J36</f>
        <v>234</v>
      </c>
    </row>
    <row r="35" ht="31.5" spans="1:10">
      <c r="A35" s="8" t="s">
        <v>427</v>
      </c>
      <c r="B35" s="4" t="s">
        <v>166</v>
      </c>
      <c r="C35" s="8" t="s">
        <v>167</v>
      </c>
      <c r="D35" s="8" t="s">
        <v>428</v>
      </c>
      <c r="E35" s="4" t="s">
        <v>35</v>
      </c>
      <c r="F35" s="4" t="s">
        <v>121</v>
      </c>
      <c r="G35" s="4" t="s">
        <v>170</v>
      </c>
      <c r="H35" s="8" t="s">
        <v>147</v>
      </c>
      <c r="I35" s="8" t="s">
        <v>147</v>
      </c>
      <c r="J35" s="22">
        <v>63</v>
      </c>
    </row>
    <row r="36" ht="31.5" spans="1:10">
      <c r="A36" s="4" t="s">
        <v>173</v>
      </c>
      <c r="B36" s="11" t="s">
        <v>32</v>
      </c>
      <c r="C36" s="4" t="s">
        <v>174</v>
      </c>
      <c r="D36" s="4" t="s">
        <v>429</v>
      </c>
      <c r="E36" s="4" t="s">
        <v>35</v>
      </c>
      <c r="F36" s="4" t="s">
        <v>121</v>
      </c>
      <c r="G36" s="4" t="s">
        <v>170</v>
      </c>
      <c r="H36" s="4" t="s">
        <v>55</v>
      </c>
      <c r="I36" s="4" t="s">
        <v>55</v>
      </c>
      <c r="J36" s="19">
        <v>171</v>
      </c>
    </row>
    <row r="37" ht="14.25" spans="1:10">
      <c r="A37" s="6" t="s">
        <v>30</v>
      </c>
      <c r="B37" s="16"/>
      <c r="C37" s="16"/>
      <c r="D37" s="17"/>
      <c r="E37" s="16"/>
      <c r="F37" s="16"/>
      <c r="G37" s="16"/>
      <c r="H37" s="16"/>
      <c r="I37" s="16"/>
      <c r="J37" s="6">
        <f>SUM(J38:J52)</f>
        <v>12611.2</v>
      </c>
    </row>
    <row r="38" ht="52.5" spans="1:10">
      <c r="A38" s="6" t="s">
        <v>430</v>
      </c>
      <c r="B38" s="6" t="s">
        <v>32</v>
      </c>
      <c r="C38" s="6" t="s">
        <v>431</v>
      </c>
      <c r="D38" s="6" t="s">
        <v>432</v>
      </c>
      <c r="E38" s="6" t="s">
        <v>35</v>
      </c>
      <c r="F38" s="5" t="s">
        <v>382</v>
      </c>
      <c r="G38" s="5" t="s">
        <v>37</v>
      </c>
      <c r="H38" s="6" t="s">
        <v>147</v>
      </c>
      <c r="I38" s="6" t="s">
        <v>147</v>
      </c>
      <c r="J38" s="6">
        <v>1300</v>
      </c>
    </row>
    <row r="39" ht="84" spans="1:10">
      <c r="A39" s="6" t="s">
        <v>433</v>
      </c>
      <c r="B39" s="6" t="s">
        <v>32</v>
      </c>
      <c r="C39" s="6" t="s">
        <v>434</v>
      </c>
      <c r="D39" s="6" t="s">
        <v>435</v>
      </c>
      <c r="E39" s="6" t="s">
        <v>35</v>
      </c>
      <c r="F39" s="5" t="s">
        <v>382</v>
      </c>
      <c r="G39" s="5" t="s">
        <v>37</v>
      </c>
      <c r="H39" s="6" t="s">
        <v>147</v>
      </c>
      <c r="I39" s="6" t="s">
        <v>147</v>
      </c>
      <c r="J39" s="6">
        <v>800</v>
      </c>
    </row>
    <row r="40" ht="115.5" spans="1:10">
      <c r="A40" s="6" t="s">
        <v>436</v>
      </c>
      <c r="B40" s="6" t="s">
        <v>32</v>
      </c>
      <c r="C40" s="6" t="s">
        <v>437</v>
      </c>
      <c r="D40" s="6" t="s">
        <v>438</v>
      </c>
      <c r="E40" s="6" t="s">
        <v>35</v>
      </c>
      <c r="F40" s="5" t="s">
        <v>382</v>
      </c>
      <c r="G40" s="5" t="s">
        <v>37</v>
      </c>
      <c r="H40" s="6" t="s">
        <v>147</v>
      </c>
      <c r="I40" s="6" t="s">
        <v>147</v>
      </c>
      <c r="J40" s="6">
        <v>750</v>
      </c>
    </row>
    <row r="41" ht="136.5" spans="1:10">
      <c r="A41" s="6" t="s">
        <v>439</v>
      </c>
      <c r="B41" s="6" t="s">
        <v>32</v>
      </c>
      <c r="C41" s="6" t="s">
        <v>440</v>
      </c>
      <c r="D41" s="6" t="s">
        <v>441</v>
      </c>
      <c r="E41" s="6" t="s">
        <v>35</v>
      </c>
      <c r="F41" s="5" t="s">
        <v>382</v>
      </c>
      <c r="G41" s="5" t="s">
        <v>37</v>
      </c>
      <c r="H41" s="6" t="s">
        <v>147</v>
      </c>
      <c r="I41" s="6" t="s">
        <v>147</v>
      </c>
      <c r="J41" s="6">
        <v>1022</v>
      </c>
    </row>
    <row r="42" ht="73.5" spans="1:10">
      <c r="A42" s="6" t="s">
        <v>442</v>
      </c>
      <c r="B42" s="6" t="s">
        <v>32</v>
      </c>
      <c r="C42" s="6" t="s">
        <v>33</v>
      </c>
      <c r="D42" s="6" t="s">
        <v>443</v>
      </c>
      <c r="E42" s="6" t="s">
        <v>35</v>
      </c>
      <c r="F42" s="5" t="s">
        <v>382</v>
      </c>
      <c r="G42" s="6" t="s">
        <v>54</v>
      </c>
      <c r="H42" s="6" t="s">
        <v>122</v>
      </c>
      <c r="I42" s="6" t="s">
        <v>122</v>
      </c>
      <c r="J42" s="6">
        <v>5519.2</v>
      </c>
    </row>
    <row r="43" ht="168" spans="1:10">
      <c r="A43" s="6" t="s">
        <v>444</v>
      </c>
      <c r="B43" s="6" t="s">
        <v>32</v>
      </c>
      <c r="C43" s="6" t="s">
        <v>445</v>
      </c>
      <c r="D43" s="10" t="s">
        <v>446</v>
      </c>
      <c r="E43" s="6" t="s">
        <v>35</v>
      </c>
      <c r="F43" s="5" t="s">
        <v>382</v>
      </c>
      <c r="G43" s="5" t="s">
        <v>37</v>
      </c>
      <c r="H43" s="6" t="s">
        <v>47</v>
      </c>
      <c r="I43" s="6" t="s">
        <v>47</v>
      </c>
      <c r="J43" s="6">
        <v>1000</v>
      </c>
    </row>
    <row r="44" ht="94.5" spans="1:10">
      <c r="A44" s="10" t="s">
        <v>447</v>
      </c>
      <c r="B44" s="10" t="s">
        <v>32</v>
      </c>
      <c r="C44" s="10" t="s">
        <v>448</v>
      </c>
      <c r="D44" s="10" t="s">
        <v>449</v>
      </c>
      <c r="E44" s="6" t="s">
        <v>35</v>
      </c>
      <c r="F44" s="5" t="s">
        <v>382</v>
      </c>
      <c r="G44" s="5" t="s">
        <v>37</v>
      </c>
      <c r="H44" s="10" t="s">
        <v>63</v>
      </c>
      <c r="I44" s="10" t="s">
        <v>63</v>
      </c>
      <c r="J44" s="10">
        <v>100</v>
      </c>
    </row>
    <row r="45" ht="126" spans="1:10">
      <c r="A45" s="10" t="s">
        <v>450</v>
      </c>
      <c r="B45" s="10" t="s">
        <v>32</v>
      </c>
      <c r="C45" s="10" t="s">
        <v>448</v>
      </c>
      <c r="D45" s="10" t="s">
        <v>451</v>
      </c>
      <c r="E45" s="6" t="s">
        <v>35</v>
      </c>
      <c r="F45" s="5" t="s">
        <v>382</v>
      </c>
      <c r="G45" s="5" t="s">
        <v>37</v>
      </c>
      <c r="H45" s="10" t="s">
        <v>63</v>
      </c>
      <c r="I45" s="10" t="s">
        <v>63</v>
      </c>
      <c r="J45" s="10">
        <v>150</v>
      </c>
    </row>
    <row r="46" ht="73.5" spans="1:10">
      <c r="A46" s="10" t="s">
        <v>452</v>
      </c>
      <c r="B46" s="10" t="s">
        <v>32</v>
      </c>
      <c r="C46" s="10" t="s">
        <v>58</v>
      </c>
      <c r="D46" s="10" t="s">
        <v>453</v>
      </c>
      <c r="E46" s="6" t="s">
        <v>35</v>
      </c>
      <c r="F46" s="5" t="s">
        <v>382</v>
      </c>
      <c r="G46" s="10" t="s">
        <v>54</v>
      </c>
      <c r="H46" s="10" t="s">
        <v>63</v>
      </c>
      <c r="I46" s="10" t="s">
        <v>63</v>
      </c>
      <c r="J46" s="10">
        <v>500</v>
      </c>
    </row>
    <row r="47" ht="210" spans="1:10">
      <c r="A47" s="10" t="s">
        <v>454</v>
      </c>
      <c r="B47" s="10" t="s">
        <v>32</v>
      </c>
      <c r="C47" s="10" t="s">
        <v>455</v>
      </c>
      <c r="D47" s="10" t="s">
        <v>456</v>
      </c>
      <c r="E47" s="6" t="s">
        <v>35</v>
      </c>
      <c r="F47" s="5" t="s">
        <v>382</v>
      </c>
      <c r="G47" s="10" t="s">
        <v>54</v>
      </c>
      <c r="H47" s="10" t="s">
        <v>63</v>
      </c>
      <c r="I47" s="10" t="s">
        <v>63</v>
      </c>
      <c r="J47" s="10">
        <v>150</v>
      </c>
    </row>
    <row r="48" ht="105" spans="1:10">
      <c r="A48" s="10" t="s">
        <v>457</v>
      </c>
      <c r="B48" s="10" t="s">
        <v>458</v>
      </c>
      <c r="C48" s="10" t="s">
        <v>459</v>
      </c>
      <c r="D48" s="10" t="s">
        <v>460</v>
      </c>
      <c r="E48" s="6" t="s">
        <v>35</v>
      </c>
      <c r="F48" s="5" t="s">
        <v>382</v>
      </c>
      <c r="G48" s="10" t="s">
        <v>54</v>
      </c>
      <c r="H48" s="10" t="s">
        <v>63</v>
      </c>
      <c r="I48" s="10" t="s">
        <v>63</v>
      </c>
      <c r="J48" s="10">
        <v>200</v>
      </c>
    </row>
    <row r="49" ht="84" spans="1:10">
      <c r="A49" s="10" t="s">
        <v>461</v>
      </c>
      <c r="B49" s="10" t="s">
        <v>32</v>
      </c>
      <c r="C49" s="10" t="s">
        <v>459</v>
      </c>
      <c r="D49" s="10" t="s">
        <v>462</v>
      </c>
      <c r="E49" s="6" t="s">
        <v>35</v>
      </c>
      <c r="F49" s="5" t="s">
        <v>382</v>
      </c>
      <c r="G49" s="10" t="s">
        <v>54</v>
      </c>
      <c r="H49" s="10" t="s">
        <v>63</v>
      </c>
      <c r="I49" s="10" t="s">
        <v>63</v>
      </c>
      <c r="J49" s="10">
        <v>300</v>
      </c>
    </row>
    <row r="50" ht="210" spans="1:10">
      <c r="A50" s="10" t="s">
        <v>463</v>
      </c>
      <c r="B50" s="10" t="s">
        <v>32</v>
      </c>
      <c r="C50" s="10" t="s">
        <v>464</v>
      </c>
      <c r="D50" s="10" t="s">
        <v>465</v>
      </c>
      <c r="E50" s="6" t="s">
        <v>35</v>
      </c>
      <c r="F50" s="5" t="s">
        <v>382</v>
      </c>
      <c r="G50" s="10" t="s">
        <v>54</v>
      </c>
      <c r="H50" s="10" t="s">
        <v>63</v>
      </c>
      <c r="I50" s="10" t="s">
        <v>63</v>
      </c>
      <c r="J50" s="10">
        <v>200</v>
      </c>
    </row>
    <row r="51" ht="31.5" spans="1:10">
      <c r="A51" s="10" t="s">
        <v>466</v>
      </c>
      <c r="B51" s="10" t="s">
        <v>32</v>
      </c>
      <c r="C51" s="10" t="s">
        <v>467</v>
      </c>
      <c r="D51" s="10" t="s">
        <v>468</v>
      </c>
      <c r="E51" s="6" t="s">
        <v>35</v>
      </c>
      <c r="F51" s="5" t="s">
        <v>382</v>
      </c>
      <c r="G51" s="10" t="s">
        <v>54</v>
      </c>
      <c r="H51" s="10" t="s">
        <v>63</v>
      </c>
      <c r="I51" s="10" t="s">
        <v>63</v>
      </c>
      <c r="J51" s="10">
        <v>300</v>
      </c>
    </row>
    <row r="52" ht="42" spans="1:10">
      <c r="A52" s="10" t="s">
        <v>469</v>
      </c>
      <c r="B52" s="10" t="s">
        <v>32</v>
      </c>
      <c r="C52" s="10" t="s">
        <v>470</v>
      </c>
      <c r="D52" s="10" t="s">
        <v>471</v>
      </c>
      <c r="E52" s="6" t="s">
        <v>35</v>
      </c>
      <c r="F52" s="5" t="s">
        <v>382</v>
      </c>
      <c r="G52" s="10" t="s">
        <v>54</v>
      </c>
      <c r="H52" s="10" t="s">
        <v>63</v>
      </c>
      <c r="I52" s="10" t="s">
        <v>63</v>
      </c>
      <c r="J52" s="10">
        <v>320</v>
      </c>
    </row>
    <row r="53" ht="31.5" spans="1:10">
      <c r="A53" s="12" t="s">
        <v>361</v>
      </c>
      <c r="B53" s="12" t="s">
        <v>32</v>
      </c>
      <c r="C53" s="12" t="s">
        <v>472</v>
      </c>
      <c r="D53" s="12" t="s">
        <v>473</v>
      </c>
      <c r="E53" s="5" t="s">
        <v>327</v>
      </c>
      <c r="F53" s="5" t="s">
        <v>382</v>
      </c>
      <c r="G53" s="5" t="s">
        <v>336</v>
      </c>
      <c r="H53" s="5" t="s">
        <v>336</v>
      </c>
      <c r="I53" s="5" t="s">
        <v>336</v>
      </c>
      <c r="J53" s="23">
        <v>436</v>
      </c>
    </row>
    <row r="54" ht="31.5" spans="1:10">
      <c r="A54" s="5" t="s">
        <v>318</v>
      </c>
      <c r="B54" s="13" t="s">
        <v>32</v>
      </c>
      <c r="C54" s="7" t="s">
        <v>319</v>
      </c>
      <c r="D54" s="7" t="s">
        <v>474</v>
      </c>
      <c r="E54" s="5" t="s">
        <v>327</v>
      </c>
      <c r="F54" s="5" t="s">
        <v>321</v>
      </c>
      <c r="G54" s="7" t="s">
        <v>54</v>
      </c>
      <c r="H54" s="7" t="s">
        <v>54</v>
      </c>
      <c r="I54" s="7" t="s">
        <v>54</v>
      </c>
      <c r="J54" s="21">
        <v>4900</v>
      </c>
    </row>
    <row r="55" ht="157.5" spans="1:10">
      <c r="A55" s="12" t="s">
        <v>475</v>
      </c>
      <c r="B55" s="12" t="s">
        <v>32</v>
      </c>
      <c r="C55" s="12" t="s">
        <v>476</v>
      </c>
      <c r="D55" s="12" t="s">
        <v>477</v>
      </c>
      <c r="E55" s="5" t="s">
        <v>327</v>
      </c>
      <c r="F55" s="5" t="s">
        <v>382</v>
      </c>
      <c r="G55" s="5" t="s">
        <v>369</v>
      </c>
      <c r="H55" s="5" t="s">
        <v>369</v>
      </c>
      <c r="I55" s="5" t="s">
        <v>369</v>
      </c>
      <c r="J55" s="23">
        <v>442</v>
      </c>
    </row>
    <row r="56" ht="21" spans="1:10">
      <c r="A56" s="15" t="s">
        <v>181</v>
      </c>
      <c r="B56" s="16"/>
      <c r="C56" s="16"/>
      <c r="D56" s="17"/>
      <c r="E56" s="16"/>
      <c r="F56" s="16"/>
      <c r="G56" s="16"/>
      <c r="H56" s="16"/>
      <c r="I56" s="16"/>
      <c r="J56" s="6">
        <f>SUM(J57+J72+J91)</f>
        <v>15372.66</v>
      </c>
    </row>
    <row r="57" ht="21" spans="1:10">
      <c r="A57" s="6" t="s">
        <v>478</v>
      </c>
      <c r="B57" s="16"/>
      <c r="C57" s="16"/>
      <c r="D57" s="17"/>
      <c r="E57" s="16"/>
      <c r="F57" s="16"/>
      <c r="G57" s="16"/>
      <c r="H57" s="16"/>
      <c r="I57" s="16"/>
      <c r="J57" s="6">
        <f>SUM(J59:J71)</f>
        <v>4770.7</v>
      </c>
    </row>
    <row r="58" ht="52.5" spans="1:10">
      <c r="A58" s="6" t="s">
        <v>479</v>
      </c>
      <c r="B58" s="6" t="s">
        <v>32</v>
      </c>
      <c r="C58" s="6" t="s">
        <v>480</v>
      </c>
      <c r="D58" s="6" t="s">
        <v>481</v>
      </c>
      <c r="E58" s="6" t="s">
        <v>35</v>
      </c>
      <c r="F58" s="6" t="s">
        <v>482</v>
      </c>
      <c r="G58" s="6" t="s">
        <v>170</v>
      </c>
      <c r="H58" s="6" t="s">
        <v>135</v>
      </c>
      <c r="I58" s="6" t="s">
        <v>135</v>
      </c>
      <c r="J58" s="6">
        <v>592.93</v>
      </c>
    </row>
    <row r="59" ht="84" spans="1:10">
      <c r="A59" s="18" t="s">
        <v>483</v>
      </c>
      <c r="B59" s="18" t="s">
        <v>32</v>
      </c>
      <c r="C59" s="18" t="s">
        <v>200</v>
      </c>
      <c r="D59" s="18" t="s">
        <v>484</v>
      </c>
      <c r="E59" s="18" t="s">
        <v>35</v>
      </c>
      <c r="F59" s="18" t="s">
        <v>485</v>
      </c>
      <c r="G59" s="18" t="s">
        <v>170</v>
      </c>
      <c r="H59" s="18" t="s">
        <v>92</v>
      </c>
      <c r="I59" s="18" t="s">
        <v>92</v>
      </c>
      <c r="J59" s="18">
        <v>153</v>
      </c>
    </row>
    <row r="60" ht="63" spans="1:10">
      <c r="A60" s="3" t="s">
        <v>249</v>
      </c>
      <c r="B60" s="4" t="s">
        <v>117</v>
      </c>
      <c r="C60" s="3" t="s">
        <v>95</v>
      </c>
      <c r="D60" s="3" t="s">
        <v>486</v>
      </c>
      <c r="E60" s="4" t="s">
        <v>246</v>
      </c>
      <c r="F60" s="3" t="s">
        <v>487</v>
      </c>
      <c r="G60" s="4" t="s">
        <v>218</v>
      </c>
      <c r="H60" s="3" t="s">
        <v>92</v>
      </c>
      <c r="I60" s="3" t="s">
        <v>92</v>
      </c>
      <c r="J60" s="19">
        <v>101.57</v>
      </c>
    </row>
    <row r="61" ht="63" spans="1:10">
      <c r="A61" s="4" t="s">
        <v>188</v>
      </c>
      <c r="B61" s="4" t="s">
        <v>32</v>
      </c>
      <c r="C61" s="4" t="s">
        <v>189</v>
      </c>
      <c r="D61" s="4" t="s">
        <v>488</v>
      </c>
      <c r="E61" s="4" t="s">
        <v>35</v>
      </c>
      <c r="F61" s="4" t="s">
        <v>121</v>
      </c>
      <c r="G61" s="4" t="s">
        <v>170</v>
      </c>
      <c r="H61" s="4" t="s">
        <v>70</v>
      </c>
      <c r="I61" s="4" t="s">
        <v>70</v>
      </c>
      <c r="J61" s="19">
        <v>162</v>
      </c>
    </row>
    <row r="62" ht="31.5" spans="1:10">
      <c r="A62" s="6" t="s">
        <v>489</v>
      </c>
      <c r="B62" s="6" t="s">
        <v>32</v>
      </c>
      <c r="C62" s="6" t="s">
        <v>234</v>
      </c>
      <c r="D62" s="6" t="s">
        <v>490</v>
      </c>
      <c r="E62" s="6" t="s">
        <v>35</v>
      </c>
      <c r="F62" s="6" t="s">
        <v>491</v>
      </c>
      <c r="G62" s="6" t="s">
        <v>170</v>
      </c>
      <c r="H62" s="6" t="s">
        <v>145</v>
      </c>
      <c r="I62" s="6" t="s">
        <v>145</v>
      </c>
      <c r="J62" s="6">
        <v>392</v>
      </c>
    </row>
    <row r="63" ht="63" spans="1:10">
      <c r="A63" s="6" t="s">
        <v>492</v>
      </c>
      <c r="B63" s="6" t="s">
        <v>32</v>
      </c>
      <c r="C63" s="6" t="s">
        <v>33</v>
      </c>
      <c r="D63" s="6" t="s">
        <v>493</v>
      </c>
      <c r="E63" s="6" t="s">
        <v>35</v>
      </c>
      <c r="F63" s="6" t="s">
        <v>494</v>
      </c>
      <c r="G63" s="6" t="s">
        <v>495</v>
      </c>
      <c r="H63" s="6" t="s">
        <v>122</v>
      </c>
      <c r="I63" s="6" t="s">
        <v>122</v>
      </c>
      <c r="J63" s="6">
        <v>298.13</v>
      </c>
    </row>
    <row r="64" ht="115.5" spans="1:10">
      <c r="A64" s="4" t="s">
        <v>204</v>
      </c>
      <c r="B64" s="4" t="s">
        <v>32</v>
      </c>
      <c r="C64" s="4" t="s">
        <v>205</v>
      </c>
      <c r="D64" s="4" t="s">
        <v>206</v>
      </c>
      <c r="E64" s="4" t="s">
        <v>35</v>
      </c>
      <c r="F64" s="4" t="s">
        <v>207</v>
      </c>
      <c r="G64" s="4" t="s">
        <v>54</v>
      </c>
      <c r="H64" s="24" t="s">
        <v>122</v>
      </c>
      <c r="I64" s="24" t="s">
        <v>122</v>
      </c>
      <c r="J64" s="19">
        <v>351</v>
      </c>
    </row>
    <row r="65" ht="126" spans="1:10">
      <c r="A65" s="4" t="s">
        <v>496</v>
      </c>
      <c r="B65" s="4" t="s">
        <v>32</v>
      </c>
      <c r="C65" s="4" t="s">
        <v>185</v>
      </c>
      <c r="D65" s="4" t="s">
        <v>497</v>
      </c>
      <c r="E65" s="4" t="s">
        <v>35</v>
      </c>
      <c r="F65" s="4" t="s">
        <v>121</v>
      </c>
      <c r="G65" s="4" t="s">
        <v>170</v>
      </c>
      <c r="H65" s="4" t="s">
        <v>63</v>
      </c>
      <c r="I65" s="4" t="s">
        <v>63</v>
      </c>
      <c r="J65" s="19">
        <v>490</v>
      </c>
    </row>
    <row r="66" ht="220.5" spans="1:10">
      <c r="A66" s="10" t="s">
        <v>498</v>
      </c>
      <c r="B66" s="10" t="s">
        <v>32</v>
      </c>
      <c r="C66" s="10" t="s">
        <v>448</v>
      </c>
      <c r="D66" s="10" t="s">
        <v>499</v>
      </c>
      <c r="E66" s="6" t="s">
        <v>35</v>
      </c>
      <c r="F66" s="6" t="s">
        <v>482</v>
      </c>
      <c r="G66" s="10" t="s">
        <v>54</v>
      </c>
      <c r="H66" s="10" t="s">
        <v>63</v>
      </c>
      <c r="I66" s="10" t="s">
        <v>63</v>
      </c>
      <c r="J66" s="10">
        <v>86.44</v>
      </c>
    </row>
    <row r="67" ht="84" spans="1:10">
      <c r="A67" s="6" t="s">
        <v>500</v>
      </c>
      <c r="B67" s="6" t="s">
        <v>32</v>
      </c>
      <c r="C67" s="6" t="s">
        <v>501</v>
      </c>
      <c r="D67" s="6" t="s">
        <v>502</v>
      </c>
      <c r="E67" s="6" t="s">
        <v>35</v>
      </c>
      <c r="F67" s="6" t="s">
        <v>482</v>
      </c>
      <c r="G67" s="6" t="s">
        <v>170</v>
      </c>
      <c r="H67" s="6" t="s">
        <v>63</v>
      </c>
      <c r="I67" s="6" t="s">
        <v>63</v>
      </c>
      <c r="J67" s="6">
        <v>30</v>
      </c>
    </row>
    <row r="68" ht="31.5" spans="1:10">
      <c r="A68" s="6" t="s">
        <v>503</v>
      </c>
      <c r="B68" s="6" t="s">
        <v>32</v>
      </c>
      <c r="C68" s="6" t="s">
        <v>504</v>
      </c>
      <c r="D68" s="6" t="s">
        <v>505</v>
      </c>
      <c r="E68" s="6" t="s">
        <v>35</v>
      </c>
      <c r="F68" s="6" t="s">
        <v>482</v>
      </c>
      <c r="G68" s="6" t="s">
        <v>170</v>
      </c>
      <c r="H68" s="6" t="s">
        <v>506</v>
      </c>
      <c r="I68" s="6" t="s">
        <v>506</v>
      </c>
      <c r="J68" s="6">
        <v>546.56</v>
      </c>
    </row>
    <row r="69" ht="73.5" spans="1:10">
      <c r="A69" s="6" t="s">
        <v>507</v>
      </c>
      <c r="B69" s="6" t="s">
        <v>32</v>
      </c>
      <c r="C69" s="6" t="s">
        <v>155</v>
      </c>
      <c r="D69" s="6" t="s">
        <v>508</v>
      </c>
      <c r="E69" s="6" t="s">
        <v>35</v>
      </c>
      <c r="F69" s="6" t="s">
        <v>482</v>
      </c>
      <c r="G69" s="6" t="s">
        <v>170</v>
      </c>
      <c r="H69" s="6" t="s">
        <v>55</v>
      </c>
      <c r="I69" s="6" t="s">
        <v>55</v>
      </c>
      <c r="J69" s="6">
        <v>650</v>
      </c>
    </row>
    <row r="70" ht="42" spans="1:10">
      <c r="A70" s="6" t="s">
        <v>509</v>
      </c>
      <c r="B70" s="6" t="s">
        <v>32</v>
      </c>
      <c r="C70" s="6" t="s">
        <v>284</v>
      </c>
      <c r="D70" s="6" t="s">
        <v>510</v>
      </c>
      <c r="E70" s="6" t="s">
        <v>35</v>
      </c>
      <c r="F70" s="6" t="s">
        <v>482</v>
      </c>
      <c r="G70" s="6" t="s">
        <v>170</v>
      </c>
      <c r="H70" s="6" t="s">
        <v>170</v>
      </c>
      <c r="I70" s="6" t="s">
        <v>170</v>
      </c>
      <c r="J70" s="6">
        <v>900</v>
      </c>
    </row>
    <row r="71" ht="52.5" spans="1:10">
      <c r="A71" s="6" t="s">
        <v>511</v>
      </c>
      <c r="B71" s="6" t="s">
        <v>32</v>
      </c>
      <c r="C71" s="6" t="s">
        <v>472</v>
      </c>
      <c r="D71" s="6" t="s">
        <v>512</v>
      </c>
      <c r="E71" s="6" t="s">
        <v>35</v>
      </c>
      <c r="F71" s="6" t="s">
        <v>482</v>
      </c>
      <c r="G71" s="6" t="s">
        <v>170</v>
      </c>
      <c r="H71" s="6" t="s">
        <v>170</v>
      </c>
      <c r="I71" s="6" t="s">
        <v>170</v>
      </c>
      <c r="J71" s="6">
        <v>610</v>
      </c>
    </row>
    <row r="72" ht="21" spans="1:10">
      <c r="A72" s="6" t="s">
        <v>513</v>
      </c>
      <c r="B72" s="16"/>
      <c r="C72" s="16"/>
      <c r="D72" s="17"/>
      <c r="E72" s="16"/>
      <c r="F72" s="16"/>
      <c r="G72" s="16"/>
      <c r="H72" s="16"/>
      <c r="I72" s="16"/>
      <c r="J72" s="6">
        <f>SUM(J73:J90)</f>
        <v>8657.04</v>
      </c>
    </row>
    <row r="73" ht="115.5" spans="1:10">
      <c r="A73" s="6" t="s">
        <v>514</v>
      </c>
      <c r="B73" s="6" t="s">
        <v>32</v>
      </c>
      <c r="C73" s="6" t="s">
        <v>515</v>
      </c>
      <c r="D73" s="6" t="s">
        <v>516</v>
      </c>
      <c r="E73" s="6" t="s">
        <v>35</v>
      </c>
      <c r="F73" s="6" t="s">
        <v>517</v>
      </c>
      <c r="G73" s="6" t="s">
        <v>218</v>
      </c>
      <c r="H73" s="6" t="s">
        <v>92</v>
      </c>
      <c r="I73" s="6" t="s">
        <v>92</v>
      </c>
      <c r="J73" s="6">
        <v>794.87</v>
      </c>
    </row>
    <row r="74" ht="42" spans="1:10">
      <c r="A74" s="6" t="s">
        <v>518</v>
      </c>
      <c r="B74" s="6" t="s">
        <v>32</v>
      </c>
      <c r="C74" s="6" t="s">
        <v>519</v>
      </c>
      <c r="D74" s="6" t="s">
        <v>520</v>
      </c>
      <c r="E74" s="6" t="s">
        <v>35</v>
      </c>
      <c r="F74" s="6" t="s">
        <v>517</v>
      </c>
      <c r="G74" s="6" t="s">
        <v>218</v>
      </c>
      <c r="H74" s="6" t="s">
        <v>147</v>
      </c>
      <c r="I74" s="6" t="s">
        <v>147</v>
      </c>
      <c r="J74" s="6">
        <v>500</v>
      </c>
    </row>
    <row r="75" ht="105" spans="1:10">
      <c r="A75" s="6" t="s">
        <v>521</v>
      </c>
      <c r="B75" s="6" t="s">
        <v>32</v>
      </c>
      <c r="C75" s="6" t="s">
        <v>522</v>
      </c>
      <c r="D75" s="6" t="s">
        <v>523</v>
      </c>
      <c r="E75" s="6" t="s">
        <v>35</v>
      </c>
      <c r="F75" s="6" t="s">
        <v>517</v>
      </c>
      <c r="G75" s="6" t="s">
        <v>218</v>
      </c>
      <c r="H75" s="6" t="s">
        <v>122</v>
      </c>
      <c r="I75" s="6" t="s">
        <v>122</v>
      </c>
      <c r="J75" s="6">
        <v>657.97</v>
      </c>
    </row>
    <row r="76" ht="73.5" spans="1:10">
      <c r="A76" s="4" t="s">
        <v>524</v>
      </c>
      <c r="B76" s="4" t="s">
        <v>32</v>
      </c>
      <c r="C76" s="4" t="s">
        <v>194</v>
      </c>
      <c r="D76" s="4" t="s">
        <v>525</v>
      </c>
      <c r="E76" s="4" t="s">
        <v>35</v>
      </c>
      <c r="F76" s="4" t="s">
        <v>526</v>
      </c>
      <c r="G76" s="4" t="s">
        <v>170</v>
      </c>
      <c r="H76" s="4" t="s">
        <v>47</v>
      </c>
      <c r="I76" s="4" t="s">
        <v>47</v>
      </c>
      <c r="J76" s="4">
        <v>162</v>
      </c>
    </row>
    <row r="77" ht="105" spans="1:10">
      <c r="A77" s="6" t="s">
        <v>243</v>
      </c>
      <c r="B77" s="6" t="s">
        <v>32</v>
      </c>
      <c r="C77" s="6" t="s">
        <v>244</v>
      </c>
      <c r="D77" s="6" t="s">
        <v>527</v>
      </c>
      <c r="E77" s="6" t="s">
        <v>35</v>
      </c>
      <c r="F77" s="6" t="s">
        <v>517</v>
      </c>
      <c r="G77" s="6" t="s">
        <v>218</v>
      </c>
      <c r="H77" s="6" t="s">
        <v>63</v>
      </c>
      <c r="I77" s="6" t="s">
        <v>63</v>
      </c>
      <c r="J77" s="6">
        <v>450</v>
      </c>
    </row>
    <row r="78" ht="63" spans="1:10">
      <c r="A78" s="3" t="s">
        <v>243</v>
      </c>
      <c r="B78" s="4" t="s">
        <v>117</v>
      </c>
      <c r="C78" s="3" t="s">
        <v>244</v>
      </c>
      <c r="D78" s="3" t="s">
        <v>528</v>
      </c>
      <c r="E78" s="4" t="s">
        <v>246</v>
      </c>
      <c r="F78" s="3" t="s">
        <v>529</v>
      </c>
      <c r="G78" s="4" t="s">
        <v>218</v>
      </c>
      <c r="H78" s="3" t="s">
        <v>63</v>
      </c>
      <c r="I78" s="3" t="s">
        <v>63</v>
      </c>
      <c r="J78" s="19">
        <v>169.04</v>
      </c>
    </row>
    <row r="79" ht="31.5" spans="1:10">
      <c r="A79" s="6" t="s">
        <v>530</v>
      </c>
      <c r="B79" s="6" t="s">
        <v>32</v>
      </c>
      <c r="C79" s="6" t="s">
        <v>531</v>
      </c>
      <c r="D79" s="6" t="s">
        <v>532</v>
      </c>
      <c r="E79" s="6" t="s">
        <v>35</v>
      </c>
      <c r="F79" s="6" t="s">
        <v>517</v>
      </c>
      <c r="G79" s="6" t="s">
        <v>218</v>
      </c>
      <c r="H79" s="25" t="s">
        <v>55</v>
      </c>
      <c r="I79" s="25" t="s">
        <v>55</v>
      </c>
      <c r="J79" s="6">
        <v>525.48</v>
      </c>
    </row>
    <row r="80" ht="84" spans="1:10">
      <c r="A80" s="4" t="s">
        <v>533</v>
      </c>
      <c r="B80" s="4" t="s">
        <v>32</v>
      </c>
      <c r="C80" s="4" t="s">
        <v>142</v>
      </c>
      <c r="D80" s="4" t="s">
        <v>534</v>
      </c>
      <c r="E80" s="4" t="s">
        <v>35</v>
      </c>
      <c r="F80" s="4" t="s">
        <v>247</v>
      </c>
      <c r="G80" s="4" t="s">
        <v>218</v>
      </c>
      <c r="H80" s="4" t="s">
        <v>218</v>
      </c>
      <c r="I80" s="4" t="s">
        <v>218</v>
      </c>
      <c r="J80" s="19">
        <v>1570.07</v>
      </c>
    </row>
    <row r="81" ht="42" spans="1:10">
      <c r="A81" s="6" t="s">
        <v>535</v>
      </c>
      <c r="B81" s="6" t="s">
        <v>32</v>
      </c>
      <c r="C81" s="6" t="s">
        <v>536</v>
      </c>
      <c r="D81" s="6" t="s">
        <v>537</v>
      </c>
      <c r="E81" s="6" t="s">
        <v>35</v>
      </c>
      <c r="F81" s="6" t="s">
        <v>517</v>
      </c>
      <c r="G81" s="6" t="s">
        <v>218</v>
      </c>
      <c r="H81" s="6" t="s">
        <v>506</v>
      </c>
      <c r="I81" s="6" t="s">
        <v>506</v>
      </c>
      <c r="J81" s="6">
        <v>110.5</v>
      </c>
    </row>
    <row r="82" ht="63" spans="1:10">
      <c r="A82" s="6" t="s">
        <v>538</v>
      </c>
      <c r="B82" s="6" t="s">
        <v>32</v>
      </c>
      <c r="C82" s="6" t="s">
        <v>51</v>
      </c>
      <c r="D82" s="6" t="s">
        <v>539</v>
      </c>
      <c r="E82" s="6" t="s">
        <v>35</v>
      </c>
      <c r="F82" s="25" t="s">
        <v>540</v>
      </c>
      <c r="G82" s="6" t="s">
        <v>54</v>
      </c>
      <c r="H82" s="6" t="s">
        <v>55</v>
      </c>
      <c r="I82" s="6" t="s">
        <v>55</v>
      </c>
      <c r="J82" s="6">
        <v>732.73</v>
      </c>
    </row>
    <row r="83" ht="63" spans="1:10">
      <c r="A83" s="26" t="s">
        <v>541</v>
      </c>
      <c r="B83" s="25" t="s">
        <v>117</v>
      </c>
      <c r="C83" s="26" t="s">
        <v>295</v>
      </c>
      <c r="D83" s="26" t="s">
        <v>542</v>
      </c>
      <c r="E83" s="25" t="s">
        <v>543</v>
      </c>
      <c r="F83" s="25" t="s">
        <v>544</v>
      </c>
      <c r="G83" s="26" t="s">
        <v>54</v>
      </c>
      <c r="H83" s="26" t="s">
        <v>147</v>
      </c>
      <c r="I83" s="26" t="s">
        <v>147</v>
      </c>
      <c r="J83" s="35">
        <v>713</v>
      </c>
    </row>
    <row r="84" ht="73.5" spans="1:10">
      <c r="A84" s="25" t="s">
        <v>299</v>
      </c>
      <c r="B84" s="25" t="s">
        <v>32</v>
      </c>
      <c r="C84" s="25" t="s">
        <v>300</v>
      </c>
      <c r="D84" s="25" t="s">
        <v>545</v>
      </c>
      <c r="E84" s="25" t="s">
        <v>543</v>
      </c>
      <c r="F84" s="25" t="s">
        <v>546</v>
      </c>
      <c r="G84" s="26" t="s">
        <v>54</v>
      </c>
      <c r="H84" s="25" t="s">
        <v>47</v>
      </c>
      <c r="I84" s="25" t="s">
        <v>47</v>
      </c>
      <c r="J84" s="35">
        <v>503</v>
      </c>
    </row>
    <row r="85" ht="94.5" spans="1:10">
      <c r="A85" s="27" t="s">
        <v>547</v>
      </c>
      <c r="B85" s="28" t="s">
        <v>32</v>
      </c>
      <c r="C85" s="28" t="s">
        <v>307</v>
      </c>
      <c r="D85" s="27" t="s">
        <v>548</v>
      </c>
      <c r="E85" s="25" t="s">
        <v>543</v>
      </c>
      <c r="F85" s="27" t="s">
        <v>549</v>
      </c>
      <c r="G85" s="26" t="s">
        <v>54</v>
      </c>
      <c r="H85" s="27" t="s">
        <v>550</v>
      </c>
      <c r="I85" s="27" t="s">
        <v>550</v>
      </c>
      <c r="J85" s="35">
        <v>166</v>
      </c>
    </row>
    <row r="86" ht="63" spans="1:10">
      <c r="A86" s="27" t="s">
        <v>551</v>
      </c>
      <c r="B86" s="28" t="s">
        <v>32</v>
      </c>
      <c r="C86" s="27" t="s">
        <v>311</v>
      </c>
      <c r="D86" s="27" t="s">
        <v>552</v>
      </c>
      <c r="E86" s="25" t="s">
        <v>543</v>
      </c>
      <c r="F86" s="25" t="s">
        <v>546</v>
      </c>
      <c r="G86" s="26" t="s">
        <v>54</v>
      </c>
      <c r="H86" s="27" t="s">
        <v>553</v>
      </c>
      <c r="I86" s="27" t="s">
        <v>553</v>
      </c>
      <c r="J86" s="35">
        <v>532</v>
      </c>
    </row>
    <row r="87" ht="105" spans="1:10">
      <c r="A87" s="27" t="s">
        <v>314</v>
      </c>
      <c r="B87" s="28" t="s">
        <v>32</v>
      </c>
      <c r="C87" s="29" t="s">
        <v>315</v>
      </c>
      <c r="D87" s="25" t="s">
        <v>554</v>
      </c>
      <c r="E87" s="25" t="s">
        <v>543</v>
      </c>
      <c r="F87" s="25" t="s">
        <v>546</v>
      </c>
      <c r="G87" s="26" t="s">
        <v>54</v>
      </c>
      <c r="H87" s="25" t="s">
        <v>555</v>
      </c>
      <c r="I87" s="25" t="s">
        <v>555</v>
      </c>
      <c r="J87" s="35">
        <v>396</v>
      </c>
    </row>
    <row r="88" ht="105" spans="1:10">
      <c r="A88" s="27" t="s">
        <v>556</v>
      </c>
      <c r="B88" s="28" t="s">
        <v>32</v>
      </c>
      <c r="C88" s="29" t="s">
        <v>557</v>
      </c>
      <c r="D88" s="25" t="s">
        <v>558</v>
      </c>
      <c r="E88" s="25" t="s">
        <v>543</v>
      </c>
      <c r="F88" s="25" t="s">
        <v>546</v>
      </c>
      <c r="G88" s="26" t="s">
        <v>54</v>
      </c>
      <c r="H88" s="25" t="s">
        <v>506</v>
      </c>
      <c r="I88" s="25" t="s">
        <v>506</v>
      </c>
      <c r="J88" s="35">
        <v>386.46</v>
      </c>
    </row>
    <row r="89" ht="63" spans="1:10">
      <c r="A89" s="3" t="s">
        <v>238</v>
      </c>
      <c r="B89" s="4" t="s">
        <v>117</v>
      </c>
      <c r="C89" s="3" t="s">
        <v>51</v>
      </c>
      <c r="D89" s="3" t="s">
        <v>559</v>
      </c>
      <c r="E89" s="4" t="s">
        <v>240</v>
      </c>
      <c r="F89" s="3" t="s">
        <v>241</v>
      </c>
      <c r="G89" s="4" t="s">
        <v>218</v>
      </c>
      <c r="H89" s="4" t="s">
        <v>55</v>
      </c>
      <c r="I89" s="4" t="s">
        <v>55</v>
      </c>
      <c r="J89" s="19">
        <v>188.92</v>
      </c>
    </row>
    <row r="90" ht="31.5" spans="1:10">
      <c r="A90" s="4" t="s">
        <v>560</v>
      </c>
      <c r="B90" s="4" t="s">
        <v>32</v>
      </c>
      <c r="C90" s="4" t="s">
        <v>210</v>
      </c>
      <c r="D90" s="4" t="s">
        <v>211</v>
      </c>
      <c r="E90" s="4" t="s">
        <v>35</v>
      </c>
      <c r="F90" s="4" t="s">
        <v>213</v>
      </c>
      <c r="G90" s="4" t="s">
        <v>170</v>
      </c>
      <c r="H90" s="4" t="s">
        <v>150</v>
      </c>
      <c r="I90" s="4" t="s">
        <v>150</v>
      </c>
      <c r="J90" s="4">
        <v>99</v>
      </c>
    </row>
    <row r="91" ht="21" spans="1:10">
      <c r="A91" s="6" t="s">
        <v>561</v>
      </c>
      <c r="B91" s="16"/>
      <c r="C91" s="16"/>
      <c r="D91" s="17"/>
      <c r="E91" s="16"/>
      <c r="F91" s="16"/>
      <c r="G91" s="16"/>
      <c r="H91" s="16"/>
      <c r="I91" s="16"/>
      <c r="J91" s="6">
        <f>SUM(J92:J93)</f>
        <v>1944.92</v>
      </c>
    </row>
    <row r="92" ht="84" spans="1:10">
      <c r="A92" s="3" t="s">
        <v>562</v>
      </c>
      <c r="B92" s="4" t="s">
        <v>117</v>
      </c>
      <c r="C92" s="3" t="s">
        <v>563</v>
      </c>
      <c r="D92" s="3" t="s">
        <v>564</v>
      </c>
      <c r="E92" s="4" t="s">
        <v>565</v>
      </c>
      <c r="F92" s="3" t="s">
        <v>228</v>
      </c>
      <c r="G92" s="4" t="s">
        <v>218</v>
      </c>
      <c r="H92" s="4" t="s">
        <v>218</v>
      </c>
      <c r="I92" s="4" t="s">
        <v>218</v>
      </c>
      <c r="J92" s="19">
        <v>598.22</v>
      </c>
    </row>
    <row r="93" ht="84" spans="1:10">
      <c r="A93" s="4" t="s">
        <v>225</v>
      </c>
      <c r="B93" s="4" t="s">
        <v>32</v>
      </c>
      <c r="C93" s="4" t="s">
        <v>566</v>
      </c>
      <c r="D93" s="4" t="s">
        <v>567</v>
      </c>
      <c r="E93" s="4" t="s">
        <v>327</v>
      </c>
      <c r="F93" s="3" t="s">
        <v>228</v>
      </c>
      <c r="G93" s="30" t="s">
        <v>218</v>
      </c>
      <c r="H93" s="36" t="s">
        <v>218</v>
      </c>
      <c r="I93" s="36" t="s">
        <v>218</v>
      </c>
      <c r="J93" s="19">
        <v>1346.7</v>
      </c>
    </row>
    <row r="94" ht="14.25" spans="1:10">
      <c r="A94" s="15" t="s">
        <v>253</v>
      </c>
      <c r="B94" s="16"/>
      <c r="C94" s="16"/>
      <c r="D94" s="17"/>
      <c r="E94" s="16"/>
      <c r="F94" s="16"/>
      <c r="G94" s="16"/>
      <c r="H94" s="16"/>
      <c r="I94" s="16"/>
      <c r="J94" s="6">
        <f>SUM(J95:J103)</f>
        <v>1605</v>
      </c>
    </row>
    <row r="95" ht="84" spans="1:10">
      <c r="A95" s="4" t="s">
        <v>568</v>
      </c>
      <c r="B95" s="4" t="s">
        <v>32</v>
      </c>
      <c r="C95" s="4" t="s">
        <v>255</v>
      </c>
      <c r="D95" s="4" t="s">
        <v>569</v>
      </c>
      <c r="E95" s="4" t="s">
        <v>570</v>
      </c>
      <c r="F95" s="4" t="s">
        <v>257</v>
      </c>
      <c r="G95" s="31" t="s">
        <v>258</v>
      </c>
      <c r="H95" s="4" t="s">
        <v>147</v>
      </c>
      <c r="I95" s="4" t="s">
        <v>147</v>
      </c>
      <c r="J95" s="19">
        <v>200</v>
      </c>
    </row>
    <row r="96" ht="168" spans="1:10">
      <c r="A96" s="4" t="s">
        <v>571</v>
      </c>
      <c r="B96" s="4" t="s">
        <v>32</v>
      </c>
      <c r="C96" s="4" t="s">
        <v>261</v>
      </c>
      <c r="D96" s="4" t="s">
        <v>572</v>
      </c>
      <c r="E96" s="4" t="s">
        <v>570</v>
      </c>
      <c r="F96" s="4" t="s">
        <v>263</v>
      </c>
      <c r="G96" s="31" t="s">
        <v>258</v>
      </c>
      <c r="H96" s="4" t="s">
        <v>122</v>
      </c>
      <c r="I96" s="4" t="s">
        <v>122</v>
      </c>
      <c r="J96" s="19">
        <v>180</v>
      </c>
    </row>
    <row r="97" ht="147" spans="1:10">
      <c r="A97" s="4" t="s">
        <v>264</v>
      </c>
      <c r="B97" s="4" t="s">
        <v>32</v>
      </c>
      <c r="C97" s="4" t="s">
        <v>265</v>
      </c>
      <c r="D97" s="4" t="s">
        <v>573</v>
      </c>
      <c r="E97" s="4" t="s">
        <v>570</v>
      </c>
      <c r="F97" s="4" t="s">
        <v>267</v>
      </c>
      <c r="G97" s="31" t="s">
        <v>258</v>
      </c>
      <c r="H97" s="4" t="s">
        <v>47</v>
      </c>
      <c r="I97" s="4" t="s">
        <v>47</v>
      </c>
      <c r="J97" s="19">
        <v>200</v>
      </c>
    </row>
    <row r="98" ht="199.5" spans="1:10">
      <c r="A98" s="4" t="s">
        <v>574</v>
      </c>
      <c r="B98" s="4" t="s">
        <v>32</v>
      </c>
      <c r="C98" s="4" t="s">
        <v>269</v>
      </c>
      <c r="D98" s="4" t="s">
        <v>575</v>
      </c>
      <c r="E98" s="4" t="s">
        <v>570</v>
      </c>
      <c r="F98" s="4" t="s">
        <v>271</v>
      </c>
      <c r="G98" s="31" t="s">
        <v>258</v>
      </c>
      <c r="H98" s="4" t="s">
        <v>150</v>
      </c>
      <c r="I98" s="4" t="s">
        <v>150</v>
      </c>
      <c r="J98" s="19">
        <v>108</v>
      </c>
    </row>
    <row r="99" ht="73.5" spans="1:10">
      <c r="A99" s="4" t="s">
        <v>576</v>
      </c>
      <c r="B99" s="4" t="s">
        <v>32</v>
      </c>
      <c r="C99" s="4" t="s">
        <v>273</v>
      </c>
      <c r="D99" s="4" t="s">
        <v>577</v>
      </c>
      <c r="E99" s="4" t="s">
        <v>570</v>
      </c>
      <c r="F99" s="4" t="s">
        <v>275</v>
      </c>
      <c r="G99" s="31" t="s">
        <v>258</v>
      </c>
      <c r="H99" s="4" t="s">
        <v>55</v>
      </c>
      <c r="I99" s="4" t="s">
        <v>55</v>
      </c>
      <c r="J99" s="19">
        <v>188</v>
      </c>
    </row>
    <row r="100" ht="199.5" spans="1:10">
      <c r="A100" s="4" t="s">
        <v>578</v>
      </c>
      <c r="B100" s="4" t="s">
        <v>32</v>
      </c>
      <c r="C100" s="4" t="s">
        <v>111</v>
      </c>
      <c r="D100" s="4" t="s">
        <v>579</v>
      </c>
      <c r="E100" s="4" t="s">
        <v>570</v>
      </c>
      <c r="F100" s="4" t="s">
        <v>278</v>
      </c>
      <c r="G100" s="31" t="s">
        <v>258</v>
      </c>
      <c r="H100" s="4" t="s">
        <v>55</v>
      </c>
      <c r="I100" s="4" t="s">
        <v>55</v>
      </c>
      <c r="J100" s="19">
        <v>143</v>
      </c>
    </row>
    <row r="101" ht="105" spans="1:10">
      <c r="A101" s="18" t="s">
        <v>580</v>
      </c>
      <c r="B101" s="18" t="s">
        <v>32</v>
      </c>
      <c r="C101" s="18" t="s">
        <v>100</v>
      </c>
      <c r="D101" s="18" t="s">
        <v>581</v>
      </c>
      <c r="E101" s="4" t="s">
        <v>570</v>
      </c>
      <c r="F101" s="4" t="s">
        <v>582</v>
      </c>
      <c r="G101" s="31" t="s">
        <v>258</v>
      </c>
      <c r="H101" s="18" t="s">
        <v>92</v>
      </c>
      <c r="I101" s="18" t="s">
        <v>92</v>
      </c>
      <c r="J101" s="18">
        <v>200</v>
      </c>
    </row>
    <row r="102" ht="63" spans="1:10">
      <c r="A102" s="18" t="s">
        <v>583</v>
      </c>
      <c r="B102" s="18" t="s">
        <v>32</v>
      </c>
      <c r="C102" s="18" t="s">
        <v>284</v>
      </c>
      <c r="D102" s="18" t="s">
        <v>584</v>
      </c>
      <c r="E102" s="4" t="s">
        <v>570</v>
      </c>
      <c r="F102" s="4" t="s">
        <v>585</v>
      </c>
      <c r="G102" s="31" t="s">
        <v>258</v>
      </c>
      <c r="H102" s="18" t="s">
        <v>92</v>
      </c>
      <c r="I102" s="18" t="s">
        <v>92</v>
      </c>
      <c r="J102" s="18">
        <v>197</v>
      </c>
    </row>
    <row r="103" ht="105" spans="1:10">
      <c r="A103" s="4" t="s">
        <v>586</v>
      </c>
      <c r="B103" s="4" t="s">
        <v>32</v>
      </c>
      <c r="C103" s="4" t="s">
        <v>83</v>
      </c>
      <c r="D103" s="32" t="s">
        <v>587</v>
      </c>
      <c r="E103" s="4" t="s">
        <v>570</v>
      </c>
      <c r="F103" s="4" t="s">
        <v>290</v>
      </c>
      <c r="G103" s="31" t="s">
        <v>258</v>
      </c>
      <c r="H103" s="4" t="s">
        <v>70</v>
      </c>
      <c r="I103" s="4" t="s">
        <v>70</v>
      </c>
      <c r="J103" s="19">
        <v>189</v>
      </c>
    </row>
    <row r="104" ht="105" spans="1:10">
      <c r="A104" s="33" t="s">
        <v>324</v>
      </c>
      <c r="B104" s="11" t="s">
        <v>32</v>
      </c>
      <c r="C104" s="3" t="s">
        <v>325</v>
      </c>
      <c r="D104" s="3" t="s">
        <v>326</v>
      </c>
      <c r="E104" s="3" t="s">
        <v>327</v>
      </c>
      <c r="F104" s="3" t="s">
        <v>328</v>
      </c>
      <c r="G104" s="34" t="s">
        <v>38</v>
      </c>
      <c r="H104" s="34" t="s">
        <v>38</v>
      </c>
      <c r="I104" s="34" t="s">
        <v>38</v>
      </c>
      <c r="J104" s="20">
        <v>110</v>
      </c>
    </row>
    <row r="105" spans="1:10">
      <c r="A105" s="15" t="s">
        <v>588</v>
      </c>
      <c r="B105" s="6"/>
      <c r="C105" s="6"/>
      <c r="D105" s="6"/>
      <c r="E105" s="6"/>
      <c r="F105" s="6"/>
      <c r="G105" s="6"/>
      <c r="H105" s="6"/>
      <c r="I105" s="6"/>
      <c r="J105" s="6">
        <f>SUM(J106:J113)</f>
        <v>76.5</v>
      </c>
    </row>
    <row r="106" ht="42" spans="1:10">
      <c r="A106" s="4" t="s">
        <v>333</v>
      </c>
      <c r="B106" s="4" t="s">
        <v>32</v>
      </c>
      <c r="C106" s="4" t="s">
        <v>118</v>
      </c>
      <c r="D106" s="3" t="s">
        <v>334</v>
      </c>
      <c r="E106" s="3" t="s">
        <v>327</v>
      </c>
      <c r="F106" s="3" t="s">
        <v>335</v>
      </c>
      <c r="G106" s="34" t="s">
        <v>336</v>
      </c>
      <c r="H106" s="34" t="s">
        <v>336</v>
      </c>
      <c r="I106" s="4" t="s">
        <v>122</v>
      </c>
      <c r="J106" s="19">
        <v>4.5</v>
      </c>
    </row>
    <row r="107" ht="42" spans="1:10">
      <c r="A107" s="4" t="s">
        <v>339</v>
      </c>
      <c r="B107" s="4" t="s">
        <v>32</v>
      </c>
      <c r="C107" s="4" t="s">
        <v>135</v>
      </c>
      <c r="D107" s="3" t="s">
        <v>334</v>
      </c>
      <c r="E107" s="3" t="s">
        <v>327</v>
      </c>
      <c r="F107" s="3" t="s">
        <v>335</v>
      </c>
      <c r="G107" s="34" t="s">
        <v>336</v>
      </c>
      <c r="H107" s="34" t="s">
        <v>336</v>
      </c>
      <c r="I107" s="4" t="s">
        <v>92</v>
      </c>
      <c r="J107" s="19">
        <v>17.1</v>
      </c>
    </row>
    <row r="108" ht="42" spans="1:10">
      <c r="A108" s="4" t="s">
        <v>342</v>
      </c>
      <c r="B108" s="4" t="s">
        <v>32</v>
      </c>
      <c r="C108" s="4" t="s">
        <v>155</v>
      </c>
      <c r="D108" s="3" t="s">
        <v>334</v>
      </c>
      <c r="E108" s="3" t="s">
        <v>327</v>
      </c>
      <c r="F108" s="3" t="s">
        <v>335</v>
      </c>
      <c r="G108" s="34" t="s">
        <v>336</v>
      </c>
      <c r="H108" s="34" t="s">
        <v>336</v>
      </c>
      <c r="I108" s="4" t="s">
        <v>55</v>
      </c>
      <c r="J108" s="19">
        <v>9.45</v>
      </c>
    </row>
    <row r="109" ht="42" spans="1:10">
      <c r="A109" s="4" t="s">
        <v>345</v>
      </c>
      <c r="B109" s="4" t="s">
        <v>32</v>
      </c>
      <c r="C109" s="4" t="s">
        <v>157</v>
      </c>
      <c r="D109" s="3" t="s">
        <v>334</v>
      </c>
      <c r="E109" s="3" t="s">
        <v>327</v>
      </c>
      <c r="F109" s="3" t="s">
        <v>335</v>
      </c>
      <c r="G109" s="34" t="s">
        <v>336</v>
      </c>
      <c r="H109" s="34" t="s">
        <v>336</v>
      </c>
      <c r="I109" s="4" t="s">
        <v>63</v>
      </c>
      <c r="J109" s="19">
        <v>3.6</v>
      </c>
    </row>
    <row r="110" ht="42" spans="1:10">
      <c r="A110" s="4" t="s">
        <v>348</v>
      </c>
      <c r="B110" s="4" t="s">
        <v>32</v>
      </c>
      <c r="C110" s="4" t="s">
        <v>142</v>
      </c>
      <c r="D110" s="3" t="s">
        <v>334</v>
      </c>
      <c r="E110" s="3" t="s">
        <v>327</v>
      </c>
      <c r="F110" s="3" t="s">
        <v>335</v>
      </c>
      <c r="G110" s="34" t="s">
        <v>336</v>
      </c>
      <c r="H110" s="34" t="s">
        <v>336</v>
      </c>
      <c r="I110" s="4" t="s">
        <v>47</v>
      </c>
      <c r="J110" s="19">
        <v>3.45</v>
      </c>
    </row>
    <row r="111" ht="42" spans="1:10">
      <c r="A111" s="4" t="s">
        <v>351</v>
      </c>
      <c r="B111" s="4" t="s">
        <v>32</v>
      </c>
      <c r="C111" s="4" t="s">
        <v>145</v>
      </c>
      <c r="D111" s="3" t="s">
        <v>334</v>
      </c>
      <c r="E111" s="3" t="s">
        <v>327</v>
      </c>
      <c r="F111" s="3" t="s">
        <v>335</v>
      </c>
      <c r="G111" s="34" t="s">
        <v>336</v>
      </c>
      <c r="H111" s="34" t="s">
        <v>336</v>
      </c>
      <c r="I111" s="4" t="s">
        <v>147</v>
      </c>
      <c r="J111" s="19">
        <v>12</v>
      </c>
    </row>
    <row r="112" ht="42" spans="1:10">
      <c r="A112" s="4" t="s">
        <v>354</v>
      </c>
      <c r="B112" s="4" t="s">
        <v>32</v>
      </c>
      <c r="C112" s="4" t="s">
        <v>161</v>
      </c>
      <c r="D112" s="3" t="s">
        <v>334</v>
      </c>
      <c r="E112" s="3" t="s">
        <v>327</v>
      </c>
      <c r="F112" s="3" t="s">
        <v>335</v>
      </c>
      <c r="G112" s="34" t="s">
        <v>336</v>
      </c>
      <c r="H112" s="34" t="s">
        <v>336</v>
      </c>
      <c r="I112" s="4" t="s">
        <v>70</v>
      </c>
      <c r="J112" s="19">
        <v>13.5</v>
      </c>
    </row>
    <row r="113" ht="42" spans="1:10">
      <c r="A113" s="4" t="s">
        <v>357</v>
      </c>
      <c r="B113" s="4" t="s">
        <v>32</v>
      </c>
      <c r="C113" s="4" t="s">
        <v>149</v>
      </c>
      <c r="D113" s="3" t="s">
        <v>334</v>
      </c>
      <c r="E113" s="3" t="s">
        <v>327</v>
      </c>
      <c r="F113" s="3" t="s">
        <v>335</v>
      </c>
      <c r="G113" s="34" t="s">
        <v>336</v>
      </c>
      <c r="H113" s="34" t="s">
        <v>336</v>
      </c>
      <c r="I113" s="4" t="s">
        <v>150</v>
      </c>
      <c r="J113" s="19">
        <v>12.9</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103"/>
  <sheetViews>
    <sheetView workbookViewId="0">
      <selection activeCell="A25" sqref="A25"/>
    </sheetView>
  </sheetViews>
  <sheetFormatPr defaultColWidth="9" defaultRowHeight="13.5" outlineLevelCol="1"/>
  <cols>
    <col min="1" max="1" width="54" customWidth="1"/>
    <col min="2" max="2" width="13.875" customWidth="1"/>
  </cols>
  <sheetData>
    <row r="1" spans="1:2">
      <c r="A1" s="37" t="s">
        <v>31</v>
      </c>
      <c r="B1" s="37" t="s">
        <v>589</v>
      </c>
    </row>
    <row r="2" hidden="1" spans="1:2">
      <c r="A2" s="37" t="s">
        <v>379</v>
      </c>
      <c r="B2" s="37" t="s">
        <v>590</v>
      </c>
    </row>
    <row r="3" hidden="1" spans="1:2">
      <c r="A3" s="37" t="s">
        <v>384</v>
      </c>
      <c r="B3" s="37" t="s">
        <v>591</v>
      </c>
    </row>
    <row r="4" hidden="1" spans="1:2">
      <c r="A4" s="37" t="s">
        <v>402</v>
      </c>
      <c r="B4" s="37" t="s">
        <v>592</v>
      </c>
    </row>
    <row r="5" hidden="1" spans="1:2">
      <c r="A5" s="37" t="s">
        <v>386</v>
      </c>
      <c r="B5" s="37" t="s">
        <v>589</v>
      </c>
    </row>
    <row r="6" hidden="1" spans="1:2">
      <c r="A6" s="37" t="s">
        <v>361</v>
      </c>
      <c r="B6" s="37" t="s">
        <v>593</v>
      </c>
    </row>
    <row r="7" hidden="1" spans="1:2">
      <c r="A7" s="37" t="s">
        <v>475</v>
      </c>
      <c r="B7" s="37" t="s">
        <v>594</v>
      </c>
    </row>
    <row r="8" hidden="1" spans="1:2">
      <c r="A8" s="37" t="s">
        <v>42</v>
      </c>
      <c r="B8" s="37" t="s">
        <v>595</v>
      </c>
    </row>
    <row r="9" hidden="1" spans="1:2">
      <c r="A9" s="37" t="s">
        <v>444</v>
      </c>
      <c r="B9" s="37" t="s">
        <v>596</v>
      </c>
    </row>
    <row r="10" hidden="1" spans="1:2">
      <c r="A10" s="37" t="s">
        <v>469</v>
      </c>
      <c r="B10" s="37" t="s">
        <v>597</v>
      </c>
    </row>
    <row r="11" hidden="1" spans="1:2">
      <c r="A11" s="37" t="s">
        <v>123</v>
      </c>
      <c r="B11" s="37" t="s">
        <v>598</v>
      </c>
    </row>
    <row r="12" hidden="1" spans="1:2">
      <c r="A12" s="38" t="s">
        <v>128</v>
      </c>
      <c r="B12" s="37" t="s">
        <v>599</v>
      </c>
    </row>
    <row r="13" hidden="1" spans="1:2">
      <c r="A13" s="37" t="s">
        <v>408</v>
      </c>
      <c r="B13" s="37" t="s">
        <v>600</v>
      </c>
    </row>
    <row r="14" hidden="1" spans="1:2">
      <c r="A14" s="37" t="s">
        <v>82</v>
      </c>
      <c r="B14" s="37" t="s">
        <v>601</v>
      </c>
    </row>
    <row r="15" hidden="1" spans="1:2">
      <c r="A15" s="37" t="s">
        <v>415</v>
      </c>
      <c r="B15" s="37" t="s">
        <v>602</v>
      </c>
    </row>
    <row r="16" hidden="1" spans="1:2">
      <c r="A16" s="37" t="s">
        <v>418</v>
      </c>
      <c r="B16" s="37" t="s">
        <v>603</v>
      </c>
    </row>
    <row r="17" hidden="1" spans="1:2">
      <c r="A17" s="37" t="s">
        <v>405</v>
      </c>
      <c r="B17" s="37" t="s">
        <v>604</v>
      </c>
    </row>
    <row r="18" hidden="1" spans="1:2">
      <c r="A18" s="37" t="s">
        <v>397</v>
      </c>
      <c r="B18" s="37" t="s">
        <v>596</v>
      </c>
    </row>
    <row r="19" hidden="1" spans="1:2">
      <c r="A19" s="37" t="s">
        <v>65</v>
      </c>
      <c r="B19" s="37" t="s">
        <v>605</v>
      </c>
    </row>
    <row r="20" hidden="1" spans="1:2">
      <c r="A20" s="37" t="s">
        <v>324</v>
      </c>
      <c r="B20" s="37" t="s">
        <v>606</v>
      </c>
    </row>
    <row r="21" hidden="1" spans="1:2">
      <c r="A21" s="37" t="s">
        <v>225</v>
      </c>
      <c r="B21" s="37" t="s">
        <v>607</v>
      </c>
    </row>
    <row r="22" hidden="1" spans="1:2">
      <c r="A22" s="37" t="s">
        <v>562</v>
      </c>
      <c r="B22" s="37" t="s">
        <v>608</v>
      </c>
    </row>
    <row r="23" hidden="1" spans="1:2">
      <c r="A23" s="37" t="s">
        <v>249</v>
      </c>
      <c r="B23" s="37" t="s">
        <v>609</v>
      </c>
    </row>
    <row r="24" hidden="1" spans="1:2">
      <c r="A24" s="37" t="s">
        <v>509</v>
      </c>
      <c r="B24" s="37" t="s">
        <v>610</v>
      </c>
    </row>
    <row r="25" spans="1:2">
      <c r="A25" s="38" t="s">
        <v>294</v>
      </c>
      <c r="B25" s="37" t="s">
        <v>611</v>
      </c>
    </row>
    <row r="26" hidden="1" spans="1:2">
      <c r="A26" s="37" t="s">
        <v>299</v>
      </c>
      <c r="B26" s="37" t="s">
        <v>612</v>
      </c>
    </row>
    <row r="27" hidden="1" spans="1:2">
      <c r="A27" s="38" t="s">
        <v>613</v>
      </c>
      <c r="B27" s="37" t="s">
        <v>614</v>
      </c>
    </row>
    <row r="28" hidden="1" spans="1:2">
      <c r="A28" s="37" t="s">
        <v>551</v>
      </c>
      <c r="B28" s="37" t="s">
        <v>615</v>
      </c>
    </row>
    <row r="29" hidden="1" spans="1:2">
      <c r="A29" s="37" t="s">
        <v>314</v>
      </c>
      <c r="B29" s="37" t="s">
        <v>616</v>
      </c>
    </row>
    <row r="30" hidden="1" spans="1:2">
      <c r="A30" s="37" t="s">
        <v>586</v>
      </c>
      <c r="B30" s="37" t="s">
        <v>617</v>
      </c>
    </row>
    <row r="31" hidden="1" spans="1:2">
      <c r="A31" s="37" t="s">
        <v>483</v>
      </c>
      <c r="B31" s="37" t="s">
        <v>618</v>
      </c>
    </row>
    <row r="32" hidden="1" spans="1:2">
      <c r="A32" s="37" t="s">
        <v>204</v>
      </c>
      <c r="B32" s="37" t="s">
        <v>619</v>
      </c>
    </row>
    <row r="33" hidden="1" spans="1:2">
      <c r="A33" s="37" t="s">
        <v>318</v>
      </c>
      <c r="B33" s="37" t="s">
        <v>620</v>
      </c>
    </row>
    <row r="34" spans="1:2">
      <c r="A34" s="37" t="s">
        <v>427</v>
      </c>
      <c r="B34" s="37" t="s">
        <v>621</v>
      </c>
    </row>
    <row r="35" hidden="1" spans="1:2">
      <c r="A35" s="37" t="s">
        <v>511</v>
      </c>
      <c r="B35" s="37" t="s">
        <v>622</v>
      </c>
    </row>
    <row r="36" hidden="1" spans="1:2">
      <c r="A36" s="37" t="s">
        <v>533</v>
      </c>
      <c r="B36" s="37" t="s">
        <v>623</v>
      </c>
    </row>
    <row r="37" hidden="1" spans="1:2">
      <c r="A37" s="37" t="s">
        <v>624</v>
      </c>
      <c r="B37" s="37" t="s">
        <v>609</v>
      </c>
    </row>
    <row r="38" hidden="1" spans="1:2">
      <c r="A38" s="38" t="s">
        <v>243</v>
      </c>
      <c r="B38" s="37" t="s">
        <v>625</v>
      </c>
    </row>
    <row r="39" hidden="1" spans="1:2">
      <c r="A39" s="37" t="s">
        <v>238</v>
      </c>
      <c r="B39" s="37" t="s">
        <v>626</v>
      </c>
    </row>
    <row r="40" hidden="1" spans="1:2">
      <c r="A40" s="37" t="s">
        <v>148</v>
      </c>
      <c r="B40" s="37" t="s">
        <v>627</v>
      </c>
    </row>
    <row r="41" hidden="1" spans="1:2">
      <c r="A41" s="37" t="s">
        <v>162</v>
      </c>
      <c r="B41" s="37" t="s">
        <v>628</v>
      </c>
    </row>
    <row r="42" hidden="1" spans="1:2">
      <c r="A42" s="37" t="s">
        <v>357</v>
      </c>
      <c r="B42" s="37" t="s">
        <v>629</v>
      </c>
    </row>
    <row r="43" hidden="1" spans="1:2">
      <c r="A43" s="37" t="s">
        <v>630</v>
      </c>
      <c r="B43" s="37" t="s">
        <v>631</v>
      </c>
    </row>
    <row r="44" hidden="1" spans="1:2">
      <c r="A44" s="37" t="s">
        <v>632</v>
      </c>
      <c r="B44" s="37" t="s">
        <v>633</v>
      </c>
    </row>
    <row r="45" hidden="1" spans="1:2">
      <c r="A45" s="37" t="s">
        <v>560</v>
      </c>
      <c r="B45" s="37" t="s">
        <v>634</v>
      </c>
    </row>
    <row r="46" hidden="1" spans="1:2">
      <c r="A46" s="37" t="s">
        <v>574</v>
      </c>
      <c r="B46" s="37" t="s">
        <v>635</v>
      </c>
    </row>
    <row r="47" hidden="1" spans="1:2">
      <c r="A47" s="37" t="s">
        <v>535</v>
      </c>
      <c r="B47" s="37" t="s">
        <v>636</v>
      </c>
    </row>
    <row r="48" hidden="1" spans="1:2">
      <c r="A48" s="38" t="s">
        <v>442</v>
      </c>
      <c r="B48" s="37">
        <v>5519.2</v>
      </c>
    </row>
    <row r="49" hidden="1" spans="1:2">
      <c r="A49" s="37" t="s">
        <v>151</v>
      </c>
      <c r="B49" s="37" t="s">
        <v>637</v>
      </c>
    </row>
    <row r="50" hidden="1" spans="1:2">
      <c r="A50" s="37" t="s">
        <v>333</v>
      </c>
      <c r="B50" s="37" t="s">
        <v>638</v>
      </c>
    </row>
    <row r="51" hidden="1" spans="1:2">
      <c r="A51" s="37" t="s">
        <v>492</v>
      </c>
      <c r="B51" s="37" t="s">
        <v>639</v>
      </c>
    </row>
    <row r="52" hidden="1" spans="1:2">
      <c r="A52" s="37" t="s">
        <v>571</v>
      </c>
      <c r="B52" s="37" t="s">
        <v>640</v>
      </c>
    </row>
    <row r="53" hidden="1" spans="1:2">
      <c r="A53" s="38" t="s">
        <v>641</v>
      </c>
      <c r="B53" s="37" t="s">
        <v>642</v>
      </c>
    </row>
    <row r="54" hidden="1" spans="1:2">
      <c r="A54" s="37" t="s">
        <v>141</v>
      </c>
      <c r="B54" s="37" t="s">
        <v>643</v>
      </c>
    </row>
    <row r="55" hidden="1" spans="1:2">
      <c r="A55" s="37" t="s">
        <v>158</v>
      </c>
      <c r="B55" s="37" t="s">
        <v>644</v>
      </c>
    </row>
    <row r="56" hidden="1" spans="1:2">
      <c r="A56" s="37" t="s">
        <v>348</v>
      </c>
      <c r="B56" s="37" t="s">
        <v>645</v>
      </c>
    </row>
    <row r="57" hidden="1" spans="1:2">
      <c r="A57" s="37" t="s">
        <v>264</v>
      </c>
      <c r="B57" s="37" t="s">
        <v>601</v>
      </c>
    </row>
    <row r="58" hidden="1" spans="1:2">
      <c r="A58" s="37" t="s">
        <v>524</v>
      </c>
      <c r="B58" s="37" t="s">
        <v>646</v>
      </c>
    </row>
    <row r="59" hidden="1" spans="1:2">
      <c r="A59" s="37" t="s">
        <v>77</v>
      </c>
      <c r="B59" s="37" t="s">
        <v>647</v>
      </c>
    </row>
    <row r="60" hidden="1" spans="1:2">
      <c r="A60" s="37" t="s">
        <v>160</v>
      </c>
      <c r="B60" s="37" t="s">
        <v>648</v>
      </c>
    </row>
    <row r="61" hidden="1" spans="1:2">
      <c r="A61" s="37" t="s">
        <v>354</v>
      </c>
      <c r="B61" s="37" t="s">
        <v>649</v>
      </c>
    </row>
    <row r="62" hidden="1" spans="1:2">
      <c r="A62" s="37" t="s">
        <v>188</v>
      </c>
      <c r="B62" s="37" t="s">
        <v>646</v>
      </c>
    </row>
    <row r="63" hidden="1" spans="1:2">
      <c r="A63" s="37" t="s">
        <v>94</v>
      </c>
      <c r="B63" s="37" t="s">
        <v>650</v>
      </c>
    </row>
    <row r="64" hidden="1" spans="1:2">
      <c r="A64" s="37" t="s">
        <v>134</v>
      </c>
      <c r="B64" s="37" t="s">
        <v>640</v>
      </c>
    </row>
    <row r="65" hidden="1" spans="1:2">
      <c r="A65" s="37" t="s">
        <v>153</v>
      </c>
      <c r="B65" s="37" t="s">
        <v>644</v>
      </c>
    </row>
    <row r="66" hidden="1" spans="1:2">
      <c r="A66" s="37" t="s">
        <v>339</v>
      </c>
      <c r="B66" s="37" t="s">
        <v>651</v>
      </c>
    </row>
    <row r="67" hidden="1" spans="1:2">
      <c r="A67" s="37" t="s">
        <v>479</v>
      </c>
      <c r="B67" s="37" t="s">
        <v>652</v>
      </c>
    </row>
    <row r="68" hidden="1" spans="1:2">
      <c r="A68" s="37" t="s">
        <v>514</v>
      </c>
      <c r="B68" s="37" t="s">
        <v>653</v>
      </c>
    </row>
    <row r="69" hidden="1" spans="1:2">
      <c r="A69" s="37" t="s">
        <v>580</v>
      </c>
      <c r="B69" s="37" t="s">
        <v>601</v>
      </c>
    </row>
    <row r="70" hidden="1" spans="1:2">
      <c r="A70" s="37" t="s">
        <v>583</v>
      </c>
      <c r="B70" s="37" t="s">
        <v>654</v>
      </c>
    </row>
    <row r="71" hidden="1" spans="1:2">
      <c r="A71" s="37" t="s">
        <v>50</v>
      </c>
      <c r="B71" s="37" t="s">
        <v>655</v>
      </c>
    </row>
    <row r="72" hidden="1" spans="1:2">
      <c r="A72" s="37" t="s">
        <v>154</v>
      </c>
      <c r="B72" s="37" t="s">
        <v>656</v>
      </c>
    </row>
    <row r="73" hidden="1" spans="1:2">
      <c r="A73" s="37" t="s">
        <v>342</v>
      </c>
      <c r="B73" s="37" t="s">
        <v>657</v>
      </c>
    </row>
    <row r="74" hidden="1" spans="1:2">
      <c r="A74" s="37" t="s">
        <v>507</v>
      </c>
      <c r="B74" s="37" t="s">
        <v>658</v>
      </c>
    </row>
    <row r="75" hidden="1" spans="1:2">
      <c r="A75" s="37" t="s">
        <v>576</v>
      </c>
      <c r="B75" s="37" t="s">
        <v>659</v>
      </c>
    </row>
    <row r="76" hidden="1" spans="1:2">
      <c r="A76" s="37" t="s">
        <v>578</v>
      </c>
      <c r="B76" s="37" t="s">
        <v>660</v>
      </c>
    </row>
    <row r="77" hidden="1" spans="1:2">
      <c r="A77" s="37" t="s">
        <v>173</v>
      </c>
      <c r="B77" s="37" t="s">
        <v>661</v>
      </c>
    </row>
    <row r="78" hidden="1" spans="1:2">
      <c r="A78" s="37" t="s">
        <v>530</v>
      </c>
      <c r="B78" s="37" t="s">
        <v>662</v>
      </c>
    </row>
    <row r="79" hidden="1" spans="1:2">
      <c r="A79" s="37" t="s">
        <v>538</v>
      </c>
      <c r="B79" s="37" t="s">
        <v>663</v>
      </c>
    </row>
    <row r="80" hidden="1" spans="1:2">
      <c r="A80" s="38" t="s">
        <v>439</v>
      </c>
      <c r="B80" s="37" t="s">
        <v>664</v>
      </c>
    </row>
    <row r="81" spans="1:2">
      <c r="A81" s="37" t="s">
        <v>433</v>
      </c>
      <c r="B81" s="37" t="s">
        <v>665</v>
      </c>
    </row>
    <row r="82" spans="1:2">
      <c r="A82" s="37" t="s">
        <v>436</v>
      </c>
      <c r="B82" s="37" t="s">
        <v>666</v>
      </c>
    </row>
    <row r="83" hidden="1" spans="1:2">
      <c r="A83" s="38" t="s">
        <v>667</v>
      </c>
      <c r="B83" s="37" t="s">
        <v>668</v>
      </c>
    </row>
    <row r="84" spans="1:2">
      <c r="A84" s="37" t="s">
        <v>144</v>
      </c>
      <c r="B84" s="37" t="s">
        <v>669</v>
      </c>
    </row>
    <row r="85" spans="1:2">
      <c r="A85" s="37" t="s">
        <v>159</v>
      </c>
      <c r="B85" s="37" t="s">
        <v>644</v>
      </c>
    </row>
    <row r="86" spans="1:2">
      <c r="A86" s="37" t="s">
        <v>351</v>
      </c>
      <c r="B86" s="37" t="s">
        <v>670</v>
      </c>
    </row>
    <row r="87" spans="1:2">
      <c r="A87" s="38" t="s">
        <v>489</v>
      </c>
      <c r="B87" s="37" t="s">
        <v>671</v>
      </c>
    </row>
    <row r="88" spans="1:2">
      <c r="A88" s="37" t="s">
        <v>568</v>
      </c>
      <c r="B88" s="37" t="s">
        <v>601</v>
      </c>
    </row>
    <row r="89" spans="1:2">
      <c r="A89" s="38" t="s">
        <v>518</v>
      </c>
      <c r="B89" s="37" t="s">
        <v>672</v>
      </c>
    </row>
    <row r="90" hidden="1" spans="1:2">
      <c r="A90" s="37" t="s">
        <v>371</v>
      </c>
      <c r="B90" s="37" t="s">
        <v>596</v>
      </c>
    </row>
    <row r="91" hidden="1" spans="1:2">
      <c r="A91" s="37" t="s">
        <v>447</v>
      </c>
      <c r="B91" s="37" t="s">
        <v>644</v>
      </c>
    </row>
    <row r="92" hidden="1" spans="1:2">
      <c r="A92" s="37" t="s">
        <v>450</v>
      </c>
      <c r="B92" s="37" t="s">
        <v>673</v>
      </c>
    </row>
    <row r="93" hidden="1" spans="1:2">
      <c r="A93" s="37" t="s">
        <v>452</v>
      </c>
      <c r="B93" s="37" t="s">
        <v>672</v>
      </c>
    </row>
    <row r="94" hidden="1" spans="1:2">
      <c r="A94" s="37" t="s">
        <v>454</v>
      </c>
      <c r="B94" s="37" t="s">
        <v>673</v>
      </c>
    </row>
    <row r="95" hidden="1" spans="1:2">
      <c r="A95" s="37" t="s">
        <v>457</v>
      </c>
      <c r="B95" s="37" t="s">
        <v>601</v>
      </c>
    </row>
    <row r="96" hidden="1" spans="1:2">
      <c r="A96" s="37" t="s">
        <v>461</v>
      </c>
      <c r="B96" s="37" t="s">
        <v>674</v>
      </c>
    </row>
    <row r="97" hidden="1" spans="1:2">
      <c r="A97" s="37" t="s">
        <v>463</v>
      </c>
      <c r="B97" s="37" t="s">
        <v>601</v>
      </c>
    </row>
    <row r="98" hidden="1" spans="1:2">
      <c r="A98" s="37" t="s">
        <v>466</v>
      </c>
      <c r="B98" s="37" t="s">
        <v>674</v>
      </c>
    </row>
    <row r="99" hidden="1" spans="1:2">
      <c r="A99" s="37" t="s">
        <v>156</v>
      </c>
      <c r="B99" s="37" t="s">
        <v>675</v>
      </c>
    </row>
    <row r="100" hidden="1" spans="1:2">
      <c r="A100" s="37" t="s">
        <v>345</v>
      </c>
      <c r="B100" s="37" t="s">
        <v>676</v>
      </c>
    </row>
    <row r="101" hidden="1" spans="1:2">
      <c r="A101" s="37" t="s">
        <v>496</v>
      </c>
      <c r="B101" s="37" t="s">
        <v>677</v>
      </c>
    </row>
    <row r="102" hidden="1" spans="1:2">
      <c r="A102" s="37" t="s">
        <v>498</v>
      </c>
      <c r="B102" s="37" t="s">
        <v>678</v>
      </c>
    </row>
    <row r="103" hidden="1" spans="1:2">
      <c r="A103" s="37" t="s">
        <v>500</v>
      </c>
      <c r="B103" s="37" t="s">
        <v>643</v>
      </c>
    </row>
  </sheetData>
  <autoFilter ref="A1:A103">
    <filterColumn colId="0">
      <filters>
        <filter val="靖宇县濛江乡珠子河村防火路工程"/>
        <filter val="靖宇县濛江乡义胜村河道治理工程"/>
        <filter val="濛江乡后双山子村示范创建项目"/>
        <filter val="濛江乡庭院 经济基础设施建设项目"/>
        <filter val="濛江乡后双山子村产业路项目"/>
        <filter val="濛江乡春、秋季学期“雨露计划”项目"/>
        <filter val="濛江乡鹿饲料加工厂项目"/>
        <filter val="濛江乡因户施策项目"/>
        <filter val="濛江乡有机肥加工厂项目"/>
        <filter val="濛江乡以奖代补项目"/>
      </filters>
    </filterColumn>
    <extLst/>
  </autoFilter>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7"/>
  <sheetViews>
    <sheetView topLeftCell="A62" workbookViewId="0">
      <selection activeCell="O69" sqref="O69"/>
    </sheetView>
  </sheetViews>
  <sheetFormatPr defaultColWidth="9" defaultRowHeight="14.25"/>
  <cols>
    <col min="1" max="1" width="3.75" style="1" customWidth="1"/>
    <col min="2" max="2" width="10.125" style="1" customWidth="1"/>
    <col min="3" max="3" width="4.375" style="1" customWidth="1"/>
    <col min="4" max="4" width="4" style="1" customWidth="1"/>
    <col min="5" max="5" width="15.125" style="1" customWidth="1"/>
    <col min="6" max="6" width="6" style="1" customWidth="1"/>
    <col min="7" max="7" width="7.375" style="1" customWidth="1"/>
    <col min="8" max="8" width="5.75" style="1" customWidth="1"/>
    <col min="9" max="9" width="6" style="1" customWidth="1"/>
    <col min="10" max="10" width="5.20833333333333" style="1" customWidth="1"/>
    <col min="11" max="11" width="8.375" style="2" customWidth="1"/>
  </cols>
  <sheetData>
    <row r="1" ht="52.5" spans="1:13">
      <c r="A1" s="3">
        <v>1</v>
      </c>
      <c r="B1" s="4" t="s">
        <v>371</v>
      </c>
      <c r="C1" s="4" t="s">
        <v>32</v>
      </c>
      <c r="D1" s="4" t="s">
        <v>372</v>
      </c>
      <c r="E1" s="3" t="s">
        <v>373</v>
      </c>
      <c r="F1" s="4" t="s">
        <v>35</v>
      </c>
      <c r="G1" s="3" t="s">
        <v>374</v>
      </c>
      <c r="H1" s="4" t="s">
        <v>62</v>
      </c>
      <c r="I1" s="4" t="s">
        <v>63</v>
      </c>
      <c r="J1" s="4" t="s">
        <v>63</v>
      </c>
      <c r="K1" s="19">
        <v>1000</v>
      </c>
      <c r="L1" t="str">
        <f>VLOOKUP(B1,Sheet3!A:B,2,0)</f>
        <v>1000</v>
      </c>
      <c r="M1" t="b">
        <f>TRIM(K1)=L1</f>
        <v>1</v>
      </c>
    </row>
    <row r="2" ht="168" spans="1:13">
      <c r="A2" s="3">
        <v>2</v>
      </c>
      <c r="B2" s="4" t="s">
        <v>31</v>
      </c>
      <c r="C2" s="4" t="s">
        <v>32</v>
      </c>
      <c r="D2" s="4" t="s">
        <v>375</v>
      </c>
      <c r="E2" s="3" t="s">
        <v>679</v>
      </c>
      <c r="F2" s="4" t="s">
        <v>377</v>
      </c>
      <c r="G2" s="3" t="s">
        <v>378</v>
      </c>
      <c r="H2" s="4" t="s">
        <v>37</v>
      </c>
      <c r="I2" s="4" t="s">
        <v>38</v>
      </c>
      <c r="J2" s="4" t="s">
        <v>38</v>
      </c>
      <c r="K2" s="20">
        <v>3000</v>
      </c>
      <c r="L2" t="str">
        <f>VLOOKUP(B2,Sheet3!A:B,2,0)</f>
        <v>3000</v>
      </c>
      <c r="M2" t="b">
        <f t="shared" ref="M2:M34" si="0">TRIM(K2)=L2</f>
        <v>1</v>
      </c>
    </row>
    <row r="3" ht="63" spans="1:13">
      <c r="A3" s="5">
        <v>3</v>
      </c>
      <c r="B3" s="6" t="s">
        <v>379</v>
      </c>
      <c r="C3" s="6" t="s">
        <v>32</v>
      </c>
      <c r="D3" s="6" t="s">
        <v>380</v>
      </c>
      <c r="E3" s="5" t="s">
        <v>381</v>
      </c>
      <c r="F3" s="6" t="s">
        <v>35</v>
      </c>
      <c r="G3" s="5" t="s">
        <v>382</v>
      </c>
      <c r="H3" s="6" t="s">
        <v>383</v>
      </c>
      <c r="I3" s="6" t="s">
        <v>380</v>
      </c>
      <c r="J3" s="6" t="s">
        <v>380</v>
      </c>
      <c r="K3" s="21">
        <v>2000</v>
      </c>
      <c r="L3" t="str">
        <f>VLOOKUP(B3,Sheet3!A:B,2,0)</f>
        <v>2000</v>
      </c>
      <c r="M3" t="b">
        <f t="shared" si="0"/>
        <v>1</v>
      </c>
    </row>
    <row r="4" ht="63" spans="1:13">
      <c r="A4" s="5">
        <v>4</v>
      </c>
      <c r="B4" s="6" t="s">
        <v>384</v>
      </c>
      <c r="C4" s="6" t="s">
        <v>32</v>
      </c>
      <c r="D4" s="6" t="s">
        <v>380</v>
      </c>
      <c r="E4" s="5" t="s">
        <v>385</v>
      </c>
      <c r="F4" s="6" t="s">
        <v>35</v>
      </c>
      <c r="G4" s="5" t="s">
        <v>382</v>
      </c>
      <c r="H4" s="6" t="s">
        <v>383</v>
      </c>
      <c r="I4" s="6" t="s">
        <v>380</v>
      </c>
      <c r="J4" s="6" t="s">
        <v>380</v>
      </c>
      <c r="K4" s="21">
        <v>1500</v>
      </c>
      <c r="L4" t="str">
        <f>VLOOKUP(B4,Sheet3!A:B,2,0)</f>
        <v>1500</v>
      </c>
      <c r="M4" t="b">
        <f t="shared" si="0"/>
        <v>1</v>
      </c>
    </row>
    <row r="5" ht="63" spans="1:13">
      <c r="A5" s="5">
        <v>5</v>
      </c>
      <c r="B5" s="6" t="s">
        <v>386</v>
      </c>
      <c r="C5" s="6" t="s">
        <v>32</v>
      </c>
      <c r="D5" s="6" t="s">
        <v>387</v>
      </c>
      <c r="E5" s="6" t="s">
        <v>388</v>
      </c>
      <c r="F5" s="6" t="s">
        <v>35</v>
      </c>
      <c r="G5" s="5" t="s">
        <v>382</v>
      </c>
      <c r="H5" s="6" t="s">
        <v>54</v>
      </c>
      <c r="I5" s="6" t="s">
        <v>389</v>
      </c>
      <c r="J5" s="6" t="s">
        <v>389</v>
      </c>
      <c r="K5" s="6">
        <v>3000</v>
      </c>
      <c r="L5" t="str">
        <f>VLOOKUP(B5,Sheet3!A:B,2,0)</f>
        <v>3000</v>
      </c>
      <c r="M5" t="b">
        <f t="shared" si="0"/>
        <v>1</v>
      </c>
    </row>
    <row r="6" ht="31.5" spans="1:13">
      <c r="A6" s="5">
        <v>6</v>
      </c>
      <c r="B6" s="6" t="s">
        <v>123</v>
      </c>
      <c r="C6" s="6" t="s">
        <v>32</v>
      </c>
      <c r="D6" s="6" t="s">
        <v>118</v>
      </c>
      <c r="E6" s="6" t="s">
        <v>390</v>
      </c>
      <c r="F6" s="6" t="s">
        <v>35</v>
      </c>
      <c r="G6" s="5" t="s">
        <v>382</v>
      </c>
      <c r="H6" s="6" t="s">
        <v>54</v>
      </c>
      <c r="I6" s="6" t="s">
        <v>122</v>
      </c>
      <c r="J6" s="6" t="s">
        <v>122</v>
      </c>
      <c r="K6" s="6">
        <v>1469.82</v>
      </c>
      <c r="L6" t="str">
        <f>VLOOKUP(B6,Sheet3!A:B,2,0)</f>
        <v>1469.82</v>
      </c>
      <c r="M6" t="b">
        <f t="shared" si="0"/>
        <v>1</v>
      </c>
    </row>
    <row r="7" ht="42" spans="1:13">
      <c r="A7" s="5">
        <v>7</v>
      </c>
      <c r="B7" s="7" t="s">
        <v>128</v>
      </c>
      <c r="C7" s="7" t="s">
        <v>166</v>
      </c>
      <c r="D7" s="7" t="s">
        <v>391</v>
      </c>
      <c r="E7" s="7" t="s">
        <v>392</v>
      </c>
      <c r="F7" s="5" t="s">
        <v>393</v>
      </c>
      <c r="G7" s="5" t="s">
        <v>382</v>
      </c>
      <c r="H7" s="7" t="s">
        <v>54</v>
      </c>
      <c r="I7" s="5" t="s">
        <v>55</v>
      </c>
      <c r="J7" s="5" t="s">
        <v>55</v>
      </c>
      <c r="K7" s="21">
        <v>200.5</v>
      </c>
      <c r="L7" t="str">
        <f>VLOOKUP(B7,Sheet3!A:B,2,0)</f>
        <v>200.5</v>
      </c>
      <c r="M7" t="b">
        <f t="shared" si="0"/>
        <v>1</v>
      </c>
    </row>
    <row r="8" ht="31.5" spans="1:13">
      <c r="A8" s="3">
        <v>8</v>
      </c>
      <c r="B8" s="4" t="s">
        <v>50</v>
      </c>
      <c r="C8" s="4" t="s">
        <v>32</v>
      </c>
      <c r="D8" s="4" t="s">
        <v>51</v>
      </c>
      <c r="E8" s="8" t="s">
        <v>680</v>
      </c>
      <c r="F8" s="4" t="s">
        <v>377</v>
      </c>
      <c r="G8" s="3" t="s">
        <v>53</v>
      </c>
      <c r="H8" s="3" t="s">
        <v>54</v>
      </c>
      <c r="I8" s="4" t="s">
        <v>55</v>
      </c>
      <c r="J8" s="4" t="s">
        <v>55</v>
      </c>
      <c r="K8" s="19">
        <v>700</v>
      </c>
      <c r="L8" t="str">
        <f>VLOOKUP(B8,Sheet3!A:B,2,0)</f>
        <v>700</v>
      </c>
      <c r="M8" t="b">
        <f t="shared" si="0"/>
        <v>1</v>
      </c>
    </row>
    <row r="9" ht="84" spans="1:13">
      <c r="A9" s="3">
        <v>9</v>
      </c>
      <c r="B9" s="4" t="s">
        <v>42</v>
      </c>
      <c r="C9" s="4" t="s">
        <v>32</v>
      </c>
      <c r="D9" s="4" t="s">
        <v>43</v>
      </c>
      <c r="E9" s="4" t="s">
        <v>681</v>
      </c>
      <c r="F9" s="4" t="s">
        <v>377</v>
      </c>
      <c r="G9" s="3" t="s">
        <v>396</v>
      </c>
      <c r="H9" s="3" t="s">
        <v>37</v>
      </c>
      <c r="I9" s="4" t="s">
        <v>47</v>
      </c>
      <c r="J9" s="4" t="s">
        <v>47</v>
      </c>
      <c r="K9" s="19">
        <v>970</v>
      </c>
      <c r="L9" t="str">
        <f>VLOOKUP(B9,Sheet3!A:B,2,0)</f>
        <v>970</v>
      </c>
      <c r="M9" t="b">
        <f t="shared" si="0"/>
        <v>1</v>
      </c>
    </row>
    <row r="10" ht="73.5" spans="1:13">
      <c r="A10" s="3">
        <v>10</v>
      </c>
      <c r="B10" s="4" t="s">
        <v>397</v>
      </c>
      <c r="C10" s="4" t="s">
        <v>32</v>
      </c>
      <c r="D10" s="4" t="s">
        <v>398</v>
      </c>
      <c r="E10" s="4" t="s">
        <v>399</v>
      </c>
      <c r="F10" s="4" t="s">
        <v>35</v>
      </c>
      <c r="G10" s="3" t="s">
        <v>400</v>
      </c>
      <c r="H10" s="4" t="s">
        <v>69</v>
      </c>
      <c r="I10" s="4" t="s">
        <v>401</v>
      </c>
      <c r="J10" s="4" t="s">
        <v>401</v>
      </c>
      <c r="K10" s="19">
        <v>1000</v>
      </c>
      <c r="L10" t="str">
        <f>VLOOKUP(B10,Sheet3!A:B,2,0)</f>
        <v>1000</v>
      </c>
      <c r="M10" t="b">
        <f t="shared" si="0"/>
        <v>1</v>
      </c>
    </row>
    <row r="11" ht="84" spans="1:13">
      <c r="A11" s="3">
        <v>11</v>
      </c>
      <c r="B11" s="4" t="s">
        <v>402</v>
      </c>
      <c r="C11" s="4" t="s">
        <v>32</v>
      </c>
      <c r="D11" s="4" t="s">
        <v>135</v>
      </c>
      <c r="E11" s="4" t="s">
        <v>403</v>
      </c>
      <c r="F11" s="4" t="s">
        <v>35</v>
      </c>
      <c r="G11" s="3" t="s">
        <v>404</v>
      </c>
      <c r="H11" s="4" t="s">
        <v>62</v>
      </c>
      <c r="I11" s="4" t="s">
        <v>38</v>
      </c>
      <c r="J11" s="4" t="s">
        <v>38</v>
      </c>
      <c r="K11" s="19">
        <v>1460</v>
      </c>
      <c r="L11" t="str">
        <f>VLOOKUP(B11,Sheet3!A:B,2,0)</f>
        <v>1460</v>
      </c>
      <c r="M11" t="b">
        <f t="shared" si="0"/>
        <v>1</v>
      </c>
    </row>
    <row r="12" ht="42" spans="1:13">
      <c r="A12" s="3">
        <v>12</v>
      </c>
      <c r="B12" s="4" t="s">
        <v>405</v>
      </c>
      <c r="C12" s="4" t="s">
        <v>32</v>
      </c>
      <c r="D12" s="4" t="s">
        <v>58</v>
      </c>
      <c r="E12" s="3" t="s">
        <v>406</v>
      </c>
      <c r="F12" s="4" t="s">
        <v>35</v>
      </c>
      <c r="G12" s="3" t="s">
        <v>407</v>
      </c>
      <c r="H12" s="4" t="s">
        <v>62</v>
      </c>
      <c r="I12" s="4" t="s">
        <v>63</v>
      </c>
      <c r="J12" s="4" t="s">
        <v>63</v>
      </c>
      <c r="K12" s="20">
        <v>250</v>
      </c>
      <c r="L12" t="str">
        <f>VLOOKUP(B12,Sheet3!A:B,2,0)</f>
        <v>250</v>
      </c>
      <c r="M12" t="b">
        <f t="shared" si="0"/>
        <v>1</v>
      </c>
    </row>
    <row r="13" ht="115.5" spans="1:13">
      <c r="A13" s="3">
        <v>13</v>
      </c>
      <c r="B13" s="4" t="s">
        <v>65</v>
      </c>
      <c r="C13" s="4" t="s">
        <v>32</v>
      </c>
      <c r="D13" s="3" t="s">
        <v>66</v>
      </c>
      <c r="E13" s="9" t="s">
        <v>67</v>
      </c>
      <c r="F13" s="4" t="s">
        <v>35</v>
      </c>
      <c r="G13" s="3" t="s">
        <v>68</v>
      </c>
      <c r="H13" s="4" t="s">
        <v>69</v>
      </c>
      <c r="I13" s="4" t="s">
        <v>70</v>
      </c>
      <c r="J13" s="4" t="s">
        <v>70</v>
      </c>
      <c r="K13" s="4">
        <v>880</v>
      </c>
      <c r="L13" t="str">
        <f>VLOOKUP(B13,Sheet3!A:B,2,0)</f>
        <v>880</v>
      </c>
      <c r="M13" t="b">
        <f t="shared" si="0"/>
        <v>1</v>
      </c>
    </row>
    <row r="14" ht="115.5" spans="1:13">
      <c r="A14" s="3">
        <v>14</v>
      </c>
      <c r="B14" s="4" t="s">
        <v>408</v>
      </c>
      <c r="C14" s="4" t="s">
        <v>32</v>
      </c>
      <c r="D14" s="4" t="s">
        <v>66</v>
      </c>
      <c r="E14" s="8" t="s">
        <v>409</v>
      </c>
      <c r="F14" s="4" t="s">
        <v>35</v>
      </c>
      <c r="G14" s="3" t="s">
        <v>410</v>
      </c>
      <c r="H14" s="4" t="s">
        <v>69</v>
      </c>
      <c r="I14" s="4" t="s">
        <v>70</v>
      </c>
      <c r="J14" s="4" t="s">
        <v>70</v>
      </c>
      <c r="K14" s="19">
        <v>2850</v>
      </c>
      <c r="L14" t="str">
        <f>VLOOKUP(B14,Sheet3!A:B,2,0)</f>
        <v>2850</v>
      </c>
      <c r="M14" t="b">
        <f t="shared" si="0"/>
        <v>1</v>
      </c>
    </row>
    <row r="15" ht="105" spans="1:13">
      <c r="A15" s="3">
        <v>15</v>
      </c>
      <c r="B15" s="3" t="s">
        <v>77</v>
      </c>
      <c r="C15" s="3" t="s">
        <v>32</v>
      </c>
      <c r="D15" s="3" t="s">
        <v>78</v>
      </c>
      <c r="E15" s="9" t="s">
        <v>411</v>
      </c>
      <c r="F15" s="4" t="s">
        <v>35</v>
      </c>
      <c r="G15" s="3" t="s">
        <v>412</v>
      </c>
      <c r="H15" s="4" t="s">
        <v>69</v>
      </c>
      <c r="I15" s="4" t="s">
        <v>70</v>
      </c>
      <c r="J15" s="4" t="s">
        <v>70</v>
      </c>
      <c r="K15" s="4">
        <v>220</v>
      </c>
      <c r="L15" t="str">
        <f>VLOOKUP(B15,Sheet3!A:B,2,0)</f>
        <v>220</v>
      </c>
      <c r="M15" t="b">
        <f t="shared" si="0"/>
        <v>1</v>
      </c>
    </row>
    <row r="16" ht="73.5" spans="1:13">
      <c r="A16" s="3">
        <v>16</v>
      </c>
      <c r="B16" s="3" t="s">
        <v>82</v>
      </c>
      <c r="C16" s="4" t="s">
        <v>32</v>
      </c>
      <c r="D16" s="4" t="s">
        <v>83</v>
      </c>
      <c r="E16" s="9" t="s">
        <v>413</v>
      </c>
      <c r="F16" s="4" t="s">
        <v>35</v>
      </c>
      <c r="G16" s="3" t="s">
        <v>414</v>
      </c>
      <c r="H16" s="4" t="s">
        <v>69</v>
      </c>
      <c r="I16" s="4" t="s">
        <v>70</v>
      </c>
      <c r="J16" s="4" t="s">
        <v>70</v>
      </c>
      <c r="K16" s="4">
        <v>200</v>
      </c>
      <c r="L16" t="str">
        <f>VLOOKUP(B16,Sheet3!A:B,2,0)</f>
        <v>200</v>
      </c>
      <c r="M16" t="b">
        <f t="shared" si="0"/>
        <v>1</v>
      </c>
    </row>
    <row r="17" ht="157.5" spans="1:13">
      <c r="A17" s="3">
        <v>17</v>
      </c>
      <c r="B17" s="4" t="s">
        <v>415</v>
      </c>
      <c r="C17" s="4" t="s">
        <v>32</v>
      </c>
      <c r="D17" s="4" t="s">
        <v>88</v>
      </c>
      <c r="E17" s="4" t="s">
        <v>416</v>
      </c>
      <c r="F17" s="4" t="s">
        <v>35</v>
      </c>
      <c r="G17" s="3" t="s">
        <v>91</v>
      </c>
      <c r="H17" s="4" t="s">
        <v>37</v>
      </c>
      <c r="I17" s="4" t="s">
        <v>92</v>
      </c>
      <c r="J17" s="4" t="s">
        <v>92</v>
      </c>
      <c r="K17" s="19">
        <v>230</v>
      </c>
      <c r="L17" t="str">
        <f>VLOOKUP(B17,Sheet3!A:B,2,0)</f>
        <v>230</v>
      </c>
      <c r="M17" t="b">
        <f t="shared" si="0"/>
        <v>1</v>
      </c>
    </row>
    <row r="18" ht="31.5" spans="1:13">
      <c r="A18" s="3">
        <v>18</v>
      </c>
      <c r="B18" s="4" t="s">
        <v>94</v>
      </c>
      <c r="C18" s="4" t="s">
        <v>32</v>
      </c>
      <c r="D18" s="4" t="s">
        <v>95</v>
      </c>
      <c r="E18" s="4" t="s">
        <v>417</v>
      </c>
      <c r="F18" s="4" t="s">
        <v>35</v>
      </c>
      <c r="G18" s="3" t="s">
        <v>97</v>
      </c>
      <c r="H18" s="4" t="s">
        <v>54</v>
      </c>
      <c r="I18" s="4" t="s">
        <v>92</v>
      </c>
      <c r="J18" s="4" t="s">
        <v>92</v>
      </c>
      <c r="K18" s="20">
        <v>120</v>
      </c>
      <c r="L18" t="str">
        <f>VLOOKUP(B18,Sheet3!A:B,2,0)</f>
        <v>120</v>
      </c>
      <c r="M18" t="b">
        <f t="shared" si="0"/>
        <v>1</v>
      </c>
    </row>
    <row r="19" ht="73.5" spans="1:13">
      <c r="A19" s="3">
        <v>19</v>
      </c>
      <c r="B19" s="4" t="s">
        <v>418</v>
      </c>
      <c r="C19" s="4" t="s">
        <v>32</v>
      </c>
      <c r="D19" s="4" t="s">
        <v>100</v>
      </c>
      <c r="E19" s="4" t="s">
        <v>419</v>
      </c>
      <c r="F19" s="4" t="s">
        <v>35</v>
      </c>
      <c r="G19" s="3" t="s">
        <v>420</v>
      </c>
      <c r="H19" s="4" t="s">
        <v>69</v>
      </c>
      <c r="I19" s="4" t="s">
        <v>92</v>
      </c>
      <c r="J19" s="4" t="s">
        <v>92</v>
      </c>
      <c r="K19" s="20">
        <v>90</v>
      </c>
      <c r="L19" t="str">
        <f>VLOOKUP(B19,Sheet3!A:B,2,0)</f>
        <v>90</v>
      </c>
      <c r="M19" t="b">
        <f t="shared" si="0"/>
        <v>1</v>
      </c>
    </row>
    <row r="20" ht="52.5" spans="1:13">
      <c r="A20" s="5">
        <v>20</v>
      </c>
      <c r="B20" s="6" t="s">
        <v>682</v>
      </c>
      <c r="C20" s="6" t="s">
        <v>32</v>
      </c>
      <c r="D20" s="6" t="s">
        <v>431</v>
      </c>
      <c r="E20" s="6" t="s">
        <v>432</v>
      </c>
      <c r="F20" s="6" t="s">
        <v>35</v>
      </c>
      <c r="G20" s="5" t="s">
        <v>382</v>
      </c>
      <c r="H20" s="5" t="s">
        <v>37</v>
      </c>
      <c r="I20" s="6" t="s">
        <v>147</v>
      </c>
      <c r="J20" s="6" t="s">
        <v>147</v>
      </c>
      <c r="K20" s="6">
        <v>1300</v>
      </c>
      <c r="L20" t="e">
        <f>VLOOKUP(B20,Sheet3!A:B,2,0)</f>
        <v>#N/A</v>
      </c>
      <c r="M20" t="e">
        <f t="shared" si="0"/>
        <v>#N/A</v>
      </c>
    </row>
    <row r="21" ht="52.5" spans="1:13">
      <c r="A21" s="5">
        <v>21</v>
      </c>
      <c r="B21" s="6" t="s">
        <v>433</v>
      </c>
      <c r="C21" s="6" t="s">
        <v>32</v>
      </c>
      <c r="D21" s="6" t="s">
        <v>434</v>
      </c>
      <c r="E21" s="6" t="s">
        <v>435</v>
      </c>
      <c r="F21" s="6" t="s">
        <v>35</v>
      </c>
      <c r="G21" s="5" t="s">
        <v>382</v>
      </c>
      <c r="H21" s="5" t="s">
        <v>37</v>
      </c>
      <c r="I21" s="6" t="s">
        <v>147</v>
      </c>
      <c r="J21" s="6" t="s">
        <v>147</v>
      </c>
      <c r="K21" s="6">
        <v>800</v>
      </c>
      <c r="L21" t="str">
        <f>VLOOKUP(B21,Sheet3!A:B,2,0)</f>
        <v>800</v>
      </c>
      <c r="M21" t="b">
        <f t="shared" si="0"/>
        <v>1</v>
      </c>
    </row>
    <row r="22" ht="63" spans="1:13">
      <c r="A22" s="5">
        <v>22</v>
      </c>
      <c r="B22" s="6" t="s">
        <v>436</v>
      </c>
      <c r="C22" s="6" t="s">
        <v>32</v>
      </c>
      <c r="D22" s="6" t="s">
        <v>437</v>
      </c>
      <c r="E22" s="6" t="s">
        <v>438</v>
      </c>
      <c r="F22" s="6" t="s">
        <v>35</v>
      </c>
      <c r="G22" s="5" t="s">
        <v>382</v>
      </c>
      <c r="H22" s="5" t="s">
        <v>37</v>
      </c>
      <c r="I22" s="6" t="s">
        <v>147</v>
      </c>
      <c r="J22" s="6" t="s">
        <v>147</v>
      </c>
      <c r="K22" s="6">
        <v>750</v>
      </c>
      <c r="L22" t="str">
        <f>VLOOKUP(B22,Sheet3!A:B,2,0)</f>
        <v>750</v>
      </c>
      <c r="M22" t="b">
        <f t="shared" si="0"/>
        <v>1</v>
      </c>
    </row>
    <row r="23" ht="84" spans="1:13">
      <c r="A23" s="5">
        <v>23</v>
      </c>
      <c r="B23" s="6" t="s">
        <v>683</v>
      </c>
      <c r="C23" s="6" t="s">
        <v>32</v>
      </c>
      <c r="D23" s="6" t="s">
        <v>440</v>
      </c>
      <c r="E23" s="6" t="s">
        <v>441</v>
      </c>
      <c r="F23" s="6" t="s">
        <v>35</v>
      </c>
      <c r="G23" s="5" t="s">
        <v>382</v>
      </c>
      <c r="H23" s="5" t="s">
        <v>37</v>
      </c>
      <c r="I23" s="6" t="s">
        <v>147</v>
      </c>
      <c r="J23" s="6" t="s">
        <v>147</v>
      </c>
      <c r="K23" s="6">
        <v>1022</v>
      </c>
      <c r="L23" t="e">
        <f>VLOOKUP(B23,Sheet3!A:B,2,0)</f>
        <v>#N/A</v>
      </c>
      <c r="M23" t="e">
        <f t="shared" si="0"/>
        <v>#N/A</v>
      </c>
    </row>
    <row r="24" ht="42" spans="1:13">
      <c r="A24" s="5">
        <v>24</v>
      </c>
      <c r="B24" s="6" t="s">
        <v>684</v>
      </c>
      <c r="C24" s="6" t="s">
        <v>32</v>
      </c>
      <c r="D24" s="6" t="s">
        <v>33</v>
      </c>
      <c r="E24" s="6" t="s">
        <v>443</v>
      </c>
      <c r="F24" s="6" t="s">
        <v>35</v>
      </c>
      <c r="G24" s="5" t="s">
        <v>382</v>
      </c>
      <c r="H24" s="6" t="s">
        <v>54</v>
      </c>
      <c r="I24" s="6" t="s">
        <v>122</v>
      </c>
      <c r="J24" s="6" t="s">
        <v>122</v>
      </c>
      <c r="K24" s="6">
        <v>5519.2</v>
      </c>
      <c r="L24" t="e">
        <f>VLOOKUP(B24,Sheet3!A:B,2,0)</f>
        <v>#N/A</v>
      </c>
      <c r="M24" t="e">
        <f t="shared" si="0"/>
        <v>#N/A</v>
      </c>
    </row>
    <row r="25" ht="94.5" spans="1:13">
      <c r="A25" s="5">
        <v>25</v>
      </c>
      <c r="B25" s="6" t="s">
        <v>444</v>
      </c>
      <c r="C25" s="6" t="s">
        <v>32</v>
      </c>
      <c r="D25" s="6" t="s">
        <v>445</v>
      </c>
      <c r="E25" s="10" t="s">
        <v>446</v>
      </c>
      <c r="F25" s="6" t="s">
        <v>35</v>
      </c>
      <c r="G25" s="5" t="s">
        <v>382</v>
      </c>
      <c r="H25" s="5" t="s">
        <v>37</v>
      </c>
      <c r="I25" s="6" t="s">
        <v>47</v>
      </c>
      <c r="J25" s="6" t="s">
        <v>47</v>
      </c>
      <c r="K25" s="6">
        <v>1000</v>
      </c>
      <c r="L25" t="str">
        <f>VLOOKUP(B25,Sheet3!A:B,2,0)</f>
        <v>1000</v>
      </c>
      <c r="M25" t="b">
        <f t="shared" si="0"/>
        <v>1</v>
      </c>
    </row>
    <row r="26" ht="52.5" spans="1:13">
      <c r="A26" s="5">
        <v>26</v>
      </c>
      <c r="B26" s="10" t="s">
        <v>447</v>
      </c>
      <c r="C26" s="10" t="s">
        <v>32</v>
      </c>
      <c r="D26" s="10" t="s">
        <v>448</v>
      </c>
      <c r="E26" s="10" t="s">
        <v>449</v>
      </c>
      <c r="F26" s="6" t="s">
        <v>35</v>
      </c>
      <c r="G26" s="5" t="s">
        <v>382</v>
      </c>
      <c r="H26" s="5" t="s">
        <v>37</v>
      </c>
      <c r="I26" s="10" t="s">
        <v>63</v>
      </c>
      <c r="J26" s="10" t="s">
        <v>63</v>
      </c>
      <c r="K26" s="10">
        <v>100</v>
      </c>
      <c r="L26" t="str">
        <f>VLOOKUP(B26,Sheet3!A:B,2,0)</f>
        <v>100</v>
      </c>
      <c r="M26" t="b">
        <f t="shared" si="0"/>
        <v>1</v>
      </c>
    </row>
    <row r="27" ht="63" spans="1:13">
      <c r="A27" s="5">
        <v>27</v>
      </c>
      <c r="B27" s="10" t="s">
        <v>450</v>
      </c>
      <c r="C27" s="10" t="s">
        <v>32</v>
      </c>
      <c r="D27" s="10" t="s">
        <v>448</v>
      </c>
      <c r="E27" s="10" t="s">
        <v>451</v>
      </c>
      <c r="F27" s="6" t="s">
        <v>35</v>
      </c>
      <c r="G27" s="5" t="s">
        <v>382</v>
      </c>
      <c r="H27" s="5" t="s">
        <v>37</v>
      </c>
      <c r="I27" s="10" t="s">
        <v>63</v>
      </c>
      <c r="J27" s="10" t="s">
        <v>63</v>
      </c>
      <c r="K27" s="10">
        <v>150</v>
      </c>
      <c r="L27" t="str">
        <f>VLOOKUP(B27,Sheet3!A:B,2,0)</f>
        <v>150</v>
      </c>
      <c r="M27" t="b">
        <f t="shared" si="0"/>
        <v>1</v>
      </c>
    </row>
    <row r="28" ht="42" spans="1:13">
      <c r="A28" s="5">
        <v>28</v>
      </c>
      <c r="B28" s="10" t="s">
        <v>452</v>
      </c>
      <c r="C28" s="10" t="s">
        <v>32</v>
      </c>
      <c r="D28" s="10" t="s">
        <v>58</v>
      </c>
      <c r="E28" s="10" t="s">
        <v>453</v>
      </c>
      <c r="F28" s="6" t="s">
        <v>35</v>
      </c>
      <c r="G28" s="5" t="s">
        <v>382</v>
      </c>
      <c r="H28" s="10" t="s">
        <v>54</v>
      </c>
      <c r="I28" s="10" t="s">
        <v>63</v>
      </c>
      <c r="J28" s="10" t="s">
        <v>63</v>
      </c>
      <c r="K28" s="10">
        <v>500</v>
      </c>
      <c r="L28" t="str">
        <f>VLOOKUP(B28,Sheet3!A:B,2,0)</f>
        <v>500</v>
      </c>
      <c r="M28" t="b">
        <f t="shared" si="0"/>
        <v>1</v>
      </c>
    </row>
    <row r="29" ht="115.5" spans="1:13">
      <c r="A29" s="5">
        <v>29</v>
      </c>
      <c r="B29" s="10" t="s">
        <v>454</v>
      </c>
      <c r="C29" s="10" t="s">
        <v>32</v>
      </c>
      <c r="D29" s="10" t="s">
        <v>455</v>
      </c>
      <c r="E29" s="10" t="s">
        <v>456</v>
      </c>
      <c r="F29" s="6" t="s">
        <v>35</v>
      </c>
      <c r="G29" s="5" t="s">
        <v>382</v>
      </c>
      <c r="H29" s="10" t="s">
        <v>54</v>
      </c>
      <c r="I29" s="10" t="s">
        <v>63</v>
      </c>
      <c r="J29" s="10" t="s">
        <v>63</v>
      </c>
      <c r="K29" s="10">
        <v>150</v>
      </c>
      <c r="L29" t="str">
        <f>VLOOKUP(B29,Sheet3!A:B,2,0)</f>
        <v>150</v>
      </c>
      <c r="M29" t="b">
        <f t="shared" si="0"/>
        <v>1</v>
      </c>
    </row>
    <row r="30" ht="63" spans="1:13">
      <c r="A30" s="5">
        <v>30</v>
      </c>
      <c r="B30" s="10" t="s">
        <v>457</v>
      </c>
      <c r="C30" s="10" t="s">
        <v>458</v>
      </c>
      <c r="D30" s="10" t="s">
        <v>459</v>
      </c>
      <c r="E30" s="10" t="s">
        <v>460</v>
      </c>
      <c r="F30" s="6" t="s">
        <v>35</v>
      </c>
      <c r="G30" s="5" t="s">
        <v>382</v>
      </c>
      <c r="H30" s="10" t="s">
        <v>54</v>
      </c>
      <c r="I30" s="10" t="s">
        <v>63</v>
      </c>
      <c r="J30" s="10" t="s">
        <v>63</v>
      </c>
      <c r="K30" s="10">
        <v>200</v>
      </c>
      <c r="L30" t="str">
        <f>VLOOKUP(B30,Sheet3!A:B,2,0)</f>
        <v>200</v>
      </c>
      <c r="M30" t="b">
        <f t="shared" si="0"/>
        <v>1</v>
      </c>
    </row>
    <row r="31" ht="52.5" spans="1:13">
      <c r="A31" s="5">
        <v>31</v>
      </c>
      <c r="B31" s="10" t="s">
        <v>461</v>
      </c>
      <c r="C31" s="10" t="s">
        <v>32</v>
      </c>
      <c r="D31" s="10" t="s">
        <v>459</v>
      </c>
      <c r="E31" s="10" t="s">
        <v>462</v>
      </c>
      <c r="F31" s="6" t="s">
        <v>35</v>
      </c>
      <c r="G31" s="5" t="s">
        <v>382</v>
      </c>
      <c r="H31" s="10" t="s">
        <v>54</v>
      </c>
      <c r="I31" s="10" t="s">
        <v>63</v>
      </c>
      <c r="J31" s="10" t="s">
        <v>63</v>
      </c>
      <c r="K31" s="10">
        <v>300</v>
      </c>
      <c r="L31" t="str">
        <f>VLOOKUP(B31,Sheet3!A:B,2,0)</f>
        <v>300</v>
      </c>
      <c r="M31" t="b">
        <f t="shared" si="0"/>
        <v>1</v>
      </c>
    </row>
    <row r="32" ht="115.5" spans="1:13">
      <c r="A32" s="5">
        <v>32</v>
      </c>
      <c r="B32" s="10" t="s">
        <v>463</v>
      </c>
      <c r="C32" s="10" t="s">
        <v>32</v>
      </c>
      <c r="D32" s="10" t="s">
        <v>464</v>
      </c>
      <c r="E32" s="10" t="s">
        <v>465</v>
      </c>
      <c r="F32" s="6" t="s">
        <v>35</v>
      </c>
      <c r="G32" s="5" t="s">
        <v>382</v>
      </c>
      <c r="H32" s="10" t="s">
        <v>54</v>
      </c>
      <c r="I32" s="10" t="s">
        <v>63</v>
      </c>
      <c r="J32" s="10" t="s">
        <v>63</v>
      </c>
      <c r="K32" s="10">
        <v>200</v>
      </c>
      <c r="L32" t="str">
        <f>VLOOKUP(B32,Sheet3!A:B,2,0)</f>
        <v>200</v>
      </c>
      <c r="M32" t="b">
        <f t="shared" si="0"/>
        <v>1</v>
      </c>
    </row>
    <row r="33" ht="31.5" spans="1:13">
      <c r="A33" s="5">
        <v>33</v>
      </c>
      <c r="B33" s="10" t="s">
        <v>466</v>
      </c>
      <c r="C33" s="10" t="s">
        <v>32</v>
      </c>
      <c r="D33" s="10" t="s">
        <v>467</v>
      </c>
      <c r="E33" s="10" t="s">
        <v>468</v>
      </c>
      <c r="F33" s="6" t="s">
        <v>35</v>
      </c>
      <c r="G33" s="5" t="s">
        <v>382</v>
      </c>
      <c r="H33" s="10" t="s">
        <v>54</v>
      </c>
      <c r="I33" s="10" t="s">
        <v>63</v>
      </c>
      <c r="J33" s="10" t="s">
        <v>63</v>
      </c>
      <c r="K33" s="10">
        <v>300</v>
      </c>
      <c r="L33" t="str">
        <f>VLOOKUP(B33,Sheet3!A:B,2,0)</f>
        <v>300</v>
      </c>
      <c r="M33" t="b">
        <f t="shared" si="0"/>
        <v>1</v>
      </c>
    </row>
    <row r="34" ht="42" spans="1:13">
      <c r="A34" s="5">
        <v>34</v>
      </c>
      <c r="B34" s="10" t="s">
        <v>469</v>
      </c>
      <c r="C34" s="10" t="s">
        <v>32</v>
      </c>
      <c r="D34" s="10" t="s">
        <v>470</v>
      </c>
      <c r="E34" s="10" t="s">
        <v>471</v>
      </c>
      <c r="F34" s="6" t="s">
        <v>35</v>
      </c>
      <c r="G34" s="5" t="s">
        <v>382</v>
      </c>
      <c r="H34" s="10" t="s">
        <v>54</v>
      </c>
      <c r="I34" s="10" t="s">
        <v>63</v>
      </c>
      <c r="J34" s="10" t="s">
        <v>63</v>
      </c>
      <c r="K34" s="10">
        <v>320</v>
      </c>
      <c r="L34" t="str">
        <f>VLOOKUP(B34,Sheet3!A:B,2,0)</f>
        <v>320</v>
      </c>
      <c r="M34" t="b">
        <f t="shared" si="0"/>
        <v>1</v>
      </c>
    </row>
    <row r="35" ht="13.5" spans="1:11">
      <c r="A35" s="5"/>
      <c r="B35" s="10"/>
      <c r="C35" s="10"/>
      <c r="D35" s="10"/>
      <c r="E35" s="10"/>
      <c r="F35" s="6"/>
      <c r="G35" s="5"/>
      <c r="H35" s="10"/>
      <c r="I35" s="10"/>
      <c r="J35" s="10"/>
      <c r="K35" s="10"/>
    </row>
    <row r="36" ht="42" spans="1:13">
      <c r="A36" s="3">
        <v>1</v>
      </c>
      <c r="B36" s="8" t="s">
        <v>427</v>
      </c>
      <c r="C36" s="4" t="s">
        <v>166</v>
      </c>
      <c r="D36" s="8" t="s">
        <v>167</v>
      </c>
      <c r="E36" s="8" t="s">
        <v>428</v>
      </c>
      <c r="F36" s="4" t="s">
        <v>35</v>
      </c>
      <c r="G36" s="4" t="s">
        <v>121</v>
      </c>
      <c r="H36" s="4" t="s">
        <v>170</v>
      </c>
      <c r="I36" s="8" t="s">
        <v>147</v>
      </c>
      <c r="J36" s="8" t="s">
        <v>147</v>
      </c>
      <c r="K36" s="22">
        <v>63</v>
      </c>
      <c r="L36" t="str">
        <f>VLOOKUP(B36,Sheet3!A:B,2,0)</f>
        <v>63</v>
      </c>
      <c r="M36" t="b">
        <f>TRIM(K36)=L36</f>
        <v>1</v>
      </c>
    </row>
    <row r="37" ht="42" spans="1:13">
      <c r="A37" s="3">
        <v>2</v>
      </c>
      <c r="B37" s="4" t="s">
        <v>173</v>
      </c>
      <c r="C37" s="11" t="s">
        <v>32</v>
      </c>
      <c r="D37" s="4" t="s">
        <v>174</v>
      </c>
      <c r="E37" s="4" t="s">
        <v>429</v>
      </c>
      <c r="F37" s="4" t="s">
        <v>35</v>
      </c>
      <c r="G37" s="4" t="s">
        <v>121</v>
      </c>
      <c r="H37" s="4" t="s">
        <v>170</v>
      </c>
      <c r="I37" s="4" t="s">
        <v>55</v>
      </c>
      <c r="J37" s="4" t="s">
        <v>55</v>
      </c>
      <c r="K37" s="19">
        <v>171</v>
      </c>
      <c r="L37" t="str">
        <f>VLOOKUP(B37,Sheet3!A:B,2,0)</f>
        <v>171</v>
      </c>
      <c r="M37" t="b">
        <f t="shared" ref="M37:M68" si="1">TRIM(K37)=L37</f>
        <v>1</v>
      </c>
    </row>
    <row r="38" ht="42" spans="1:13">
      <c r="A38" s="6" t="s">
        <v>685</v>
      </c>
      <c r="B38" s="12" t="s">
        <v>361</v>
      </c>
      <c r="C38" s="12" t="s">
        <v>32</v>
      </c>
      <c r="D38" s="12" t="s">
        <v>472</v>
      </c>
      <c r="E38" s="12" t="s">
        <v>473</v>
      </c>
      <c r="F38" s="5" t="s">
        <v>327</v>
      </c>
      <c r="G38" s="5" t="s">
        <v>382</v>
      </c>
      <c r="H38" s="5" t="s">
        <v>336</v>
      </c>
      <c r="I38" s="5" t="s">
        <v>336</v>
      </c>
      <c r="J38" s="5" t="s">
        <v>336</v>
      </c>
      <c r="K38" s="23">
        <v>436</v>
      </c>
      <c r="L38" t="str">
        <f>VLOOKUP(B38,Sheet3!A:B,2,0)</f>
        <v>436</v>
      </c>
      <c r="M38" t="b">
        <f t="shared" si="1"/>
        <v>1</v>
      </c>
    </row>
    <row r="39" ht="52.5" spans="1:13">
      <c r="A39" s="6" t="s">
        <v>686</v>
      </c>
      <c r="B39" s="5" t="s">
        <v>318</v>
      </c>
      <c r="C39" s="13" t="s">
        <v>32</v>
      </c>
      <c r="D39" s="7" t="s">
        <v>319</v>
      </c>
      <c r="E39" s="7" t="s">
        <v>474</v>
      </c>
      <c r="F39" s="5" t="s">
        <v>327</v>
      </c>
      <c r="G39" s="5" t="s">
        <v>321</v>
      </c>
      <c r="H39" s="7" t="s">
        <v>54</v>
      </c>
      <c r="I39" s="7" t="s">
        <v>54</v>
      </c>
      <c r="J39" s="7" t="s">
        <v>54</v>
      </c>
      <c r="K39" s="21">
        <v>4900</v>
      </c>
      <c r="L39" t="str">
        <f>VLOOKUP(B39,Sheet3!A:B,2,0)</f>
        <v>4900</v>
      </c>
      <c r="M39" t="b">
        <f t="shared" si="1"/>
        <v>1</v>
      </c>
    </row>
    <row r="40" ht="84" spans="1:13">
      <c r="A40" s="6" t="s">
        <v>687</v>
      </c>
      <c r="B40" s="12" t="s">
        <v>475</v>
      </c>
      <c r="C40" s="12" t="s">
        <v>32</v>
      </c>
      <c r="D40" s="12" t="s">
        <v>476</v>
      </c>
      <c r="E40" s="12" t="s">
        <v>477</v>
      </c>
      <c r="F40" s="5" t="s">
        <v>327</v>
      </c>
      <c r="G40" s="5" t="s">
        <v>382</v>
      </c>
      <c r="H40" s="5" t="s">
        <v>369</v>
      </c>
      <c r="I40" s="5" t="s">
        <v>369</v>
      </c>
      <c r="J40" s="5" t="s">
        <v>369</v>
      </c>
      <c r="K40" s="23">
        <v>442</v>
      </c>
      <c r="L40" t="str">
        <f>VLOOKUP(B40,Sheet3!A:B,2,0)</f>
        <v>442</v>
      </c>
      <c r="M40" t="b">
        <f t="shared" si="1"/>
        <v>1</v>
      </c>
    </row>
    <row r="41" ht="21" spans="1:13">
      <c r="A41" s="14" t="s">
        <v>180</v>
      </c>
      <c r="B41" s="15" t="s">
        <v>181</v>
      </c>
      <c r="C41" s="16"/>
      <c r="D41" s="16"/>
      <c r="E41" s="17"/>
      <c r="F41" s="16"/>
      <c r="G41" s="16"/>
      <c r="H41" s="16"/>
      <c r="I41" s="16"/>
      <c r="J41" s="16"/>
      <c r="K41" s="6">
        <f>SUM(K42+K57+K75)</f>
        <v>16804.83</v>
      </c>
      <c r="L41" t="e">
        <f>VLOOKUP(B41,Sheet3!A:B,2,0)</f>
        <v>#N/A</v>
      </c>
      <c r="M41" t="e">
        <f t="shared" si="1"/>
        <v>#N/A</v>
      </c>
    </row>
    <row r="42" ht="21" spans="1:13">
      <c r="A42" s="5" t="s">
        <v>182</v>
      </c>
      <c r="B42" s="6" t="s">
        <v>478</v>
      </c>
      <c r="C42" s="16"/>
      <c r="D42" s="16"/>
      <c r="E42" s="17"/>
      <c r="F42" s="16"/>
      <c r="G42" s="16"/>
      <c r="H42" s="16"/>
      <c r="I42" s="16"/>
      <c r="J42" s="16"/>
      <c r="K42" s="6">
        <f>SUM(K44:K56)</f>
        <v>4842.13</v>
      </c>
      <c r="L42" t="e">
        <f>VLOOKUP(B42,Sheet3!A:B,2,0)</f>
        <v>#N/A</v>
      </c>
      <c r="M42" t="e">
        <f t="shared" si="1"/>
        <v>#N/A</v>
      </c>
    </row>
    <row r="43" ht="42" spans="1:13">
      <c r="A43" s="5">
        <v>1</v>
      </c>
      <c r="B43" s="6" t="s">
        <v>479</v>
      </c>
      <c r="C43" s="6" t="s">
        <v>32</v>
      </c>
      <c r="D43" s="6" t="s">
        <v>480</v>
      </c>
      <c r="E43" s="6" t="s">
        <v>481</v>
      </c>
      <c r="F43" s="6" t="s">
        <v>35</v>
      </c>
      <c r="G43" s="6" t="s">
        <v>482</v>
      </c>
      <c r="H43" s="6" t="s">
        <v>170</v>
      </c>
      <c r="I43" s="6" t="s">
        <v>135</v>
      </c>
      <c r="J43" s="6" t="s">
        <v>135</v>
      </c>
      <c r="K43" s="6">
        <v>592.93</v>
      </c>
      <c r="L43" t="str">
        <f>VLOOKUP(B43,Sheet3!A:B,2,0)</f>
        <v>592.93</v>
      </c>
      <c r="M43" t="b">
        <f t="shared" si="1"/>
        <v>1</v>
      </c>
    </row>
    <row r="44" ht="63" spans="1:13">
      <c r="A44" s="5">
        <v>2</v>
      </c>
      <c r="B44" s="18" t="s">
        <v>483</v>
      </c>
      <c r="C44" s="18" t="s">
        <v>32</v>
      </c>
      <c r="D44" s="18" t="s">
        <v>200</v>
      </c>
      <c r="E44" s="18" t="s">
        <v>484</v>
      </c>
      <c r="F44" s="18" t="s">
        <v>35</v>
      </c>
      <c r="G44" s="18" t="s">
        <v>485</v>
      </c>
      <c r="H44" s="18" t="s">
        <v>170</v>
      </c>
      <c r="I44" s="18" t="s">
        <v>92</v>
      </c>
      <c r="J44" s="18" t="s">
        <v>92</v>
      </c>
      <c r="K44" s="18">
        <v>153</v>
      </c>
      <c r="L44" t="str">
        <f>VLOOKUP(B44,Sheet3!A:B,2,0)</f>
        <v>153</v>
      </c>
      <c r="M44" t="b">
        <f t="shared" si="1"/>
        <v>1</v>
      </c>
    </row>
    <row r="45" ht="42" spans="1:13">
      <c r="A45" s="5">
        <v>3</v>
      </c>
      <c r="B45" s="3" t="s">
        <v>249</v>
      </c>
      <c r="C45" s="4" t="s">
        <v>117</v>
      </c>
      <c r="D45" s="3" t="s">
        <v>95</v>
      </c>
      <c r="E45" s="3" t="s">
        <v>486</v>
      </c>
      <c r="F45" s="4" t="s">
        <v>246</v>
      </c>
      <c r="G45" s="3" t="s">
        <v>487</v>
      </c>
      <c r="H45" s="4" t="s">
        <v>218</v>
      </c>
      <c r="I45" s="3" t="s">
        <v>92</v>
      </c>
      <c r="J45" s="3" t="s">
        <v>92</v>
      </c>
      <c r="K45" s="19">
        <v>173</v>
      </c>
      <c r="L45" t="str">
        <f>VLOOKUP(B45,Sheet3!A:B,2,0)</f>
        <v>173</v>
      </c>
      <c r="M45" t="b">
        <f t="shared" si="1"/>
        <v>1</v>
      </c>
    </row>
    <row r="46" ht="63" spans="1:13">
      <c r="A46" s="5">
        <v>4</v>
      </c>
      <c r="B46" s="4" t="s">
        <v>188</v>
      </c>
      <c r="C46" s="4" t="s">
        <v>32</v>
      </c>
      <c r="D46" s="4" t="s">
        <v>189</v>
      </c>
      <c r="E46" s="4" t="s">
        <v>488</v>
      </c>
      <c r="F46" s="4" t="s">
        <v>35</v>
      </c>
      <c r="G46" s="4" t="s">
        <v>121</v>
      </c>
      <c r="H46" s="4" t="s">
        <v>170</v>
      </c>
      <c r="I46" s="4" t="s">
        <v>70</v>
      </c>
      <c r="J46" s="4" t="s">
        <v>70</v>
      </c>
      <c r="K46" s="19">
        <v>162</v>
      </c>
      <c r="L46" t="str">
        <f>VLOOKUP(B46,Sheet3!A:B,2,0)</f>
        <v>162</v>
      </c>
      <c r="M46" t="b">
        <f t="shared" si="1"/>
        <v>1</v>
      </c>
    </row>
    <row r="47" ht="31.5" spans="1:13">
      <c r="A47" s="5">
        <v>5</v>
      </c>
      <c r="B47" s="6" t="s">
        <v>688</v>
      </c>
      <c r="C47" s="6" t="s">
        <v>32</v>
      </c>
      <c r="D47" s="6" t="s">
        <v>234</v>
      </c>
      <c r="E47" s="6" t="s">
        <v>490</v>
      </c>
      <c r="F47" s="6" t="s">
        <v>35</v>
      </c>
      <c r="G47" s="6" t="s">
        <v>491</v>
      </c>
      <c r="H47" s="6" t="s">
        <v>170</v>
      </c>
      <c r="I47" s="6" t="s">
        <v>145</v>
      </c>
      <c r="J47" s="6" t="s">
        <v>145</v>
      </c>
      <c r="K47" s="6">
        <v>392</v>
      </c>
      <c r="L47" t="e">
        <f>VLOOKUP(B47,Sheet3!A:B,2,0)</f>
        <v>#N/A</v>
      </c>
      <c r="M47" t="e">
        <f t="shared" si="1"/>
        <v>#N/A</v>
      </c>
    </row>
    <row r="48" ht="73.5" spans="1:13">
      <c r="A48" s="5">
        <v>6</v>
      </c>
      <c r="B48" s="6" t="s">
        <v>492</v>
      </c>
      <c r="C48" s="6" t="s">
        <v>32</v>
      </c>
      <c r="D48" s="6" t="s">
        <v>33</v>
      </c>
      <c r="E48" s="6" t="s">
        <v>493</v>
      </c>
      <c r="F48" s="6" t="s">
        <v>35</v>
      </c>
      <c r="G48" s="6" t="s">
        <v>494</v>
      </c>
      <c r="H48" s="6" t="s">
        <v>495</v>
      </c>
      <c r="I48" s="6" t="s">
        <v>122</v>
      </c>
      <c r="J48" s="6" t="s">
        <v>122</v>
      </c>
      <c r="K48" s="6">
        <v>298.13</v>
      </c>
      <c r="L48" t="str">
        <f>VLOOKUP(B48,Sheet3!A:B,2,0)</f>
        <v>298.13</v>
      </c>
      <c r="M48" t="b">
        <f t="shared" si="1"/>
        <v>1</v>
      </c>
    </row>
    <row r="49" ht="63" spans="1:13">
      <c r="A49" s="5">
        <v>7</v>
      </c>
      <c r="B49" s="4" t="s">
        <v>204</v>
      </c>
      <c r="C49" s="4" t="s">
        <v>32</v>
      </c>
      <c r="D49" s="4" t="s">
        <v>205</v>
      </c>
      <c r="E49" s="4" t="s">
        <v>206</v>
      </c>
      <c r="F49" s="4" t="s">
        <v>35</v>
      </c>
      <c r="G49" s="4" t="s">
        <v>207</v>
      </c>
      <c r="H49" s="4" t="s">
        <v>54</v>
      </c>
      <c r="I49" s="24" t="s">
        <v>122</v>
      </c>
      <c r="J49" s="24" t="s">
        <v>122</v>
      </c>
      <c r="K49" s="19">
        <v>351</v>
      </c>
      <c r="L49" t="str">
        <f>VLOOKUP(B49,Sheet3!A:B,2,0)</f>
        <v>351</v>
      </c>
      <c r="M49" t="b">
        <f t="shared" si="1"/>
        <v>1</v>
      </c>
    </row>
    <row r="50" ht="73.5" spans="1:13">
      <c r="A50" s="5">
        <v>8</v>
      </c>
      <c r="B50" s="4" t="s">
        <v>496</v>
      </c>
      <c r="C50" s="4" t="s">
        <v>32</v>
      </c>
      <c r="D50" s="4" t="s">
        <v>185</v>
      </c>
      <c r="E50" s="4" t="s">
        <v>497</v>
      </c>
      <c r="F50" s="4" t="s">
        <v>35</v>
      </c>
      <c r="G50" s="4" t="s">
        <v>121</v>
      </c>
      <c r="H50" s="4" t="s">
        <v>170</v>
      </c>
      <c r="I50" s="4" t="s">
        <v>63</v>
      </c>
      <c r="J50" s="4" t="s">
        <v>63</v>
      </c>
      <c r="K50" s="19">
        <v>490</v>
      </c>
      <c r="L50" t="str">
        <f>VLOOKUP(B50,Sheet3!A:B,2,0)</f>
        <v>490</v>
      </c>
      <c r="M50" t="b">
        <f t="shared" si="1"/>
        <v>1</v>
      </c>
    </row>
    <row r="51" ht="126" spans="1:13">
      <c r="A51" s="5">
        <v>9</v>
      </c>
      <c r="B51" s="10" t="s">
        <v>498</v>
      </c>
      <c r="C51" s="10" t="s">
        <v>32</v>
      </c>
      <c r="D51" s="10" t="s">
        <v>448</v>
      </c>
      <c r="E51" s="10" t="s">
        <v>499</v>
      </c>
      <c r="F51" s="6" t="s">
        <v>35</v>
      </c>
      <c r="G51" s="6" t="s">
        <v>482</v>
      </c>
      <c r="H51" s="10" t="s">
        <v>54</v>
      </c>
      <c r="I51" s="10" t="s">
        <v>63</v>
      </c>
      <c r="J51" s="10" t="s">
        <v>63</v>
      </c>
      <c r="K51" s="10">
        <v>86.44</v>
      </c>
      <c r="L51" t="str">
        <f>VLOOKUP(B51,Sheet3!A:B,2,0)</f>
        <v>86.44</v>
      </c>
      <c r="M51" t="b">
        <f t="shared" si="1"/>
        <v>1</v>
      </c>
    </row>
    <row r="52" ht="52.5" spans="1:13">
      <c r="A52" s="5">
        <v>10</v>
      </c>
      <c r="B52" s="6" t="s">
        <v>500</v>
      </c>
      <c r="C52" s="6" t="s">
        <v>32</v>
      </c>
      <c r="D52" s="6" t="s">
        <v>501</v>
      </c>
      <c r="E52" s="6" t="s">
        <v>502</v>
      </c>
      <c r="F52" s="6" t="s">
        <v>35</v>
      </c>
      <c r="G52" s="6" t="s">
        <v>482</v>
      </c>
      <c r="H52" s="6" t="s">
        <v>170</v>
      </c>
      <c r="I52" s="6" t="s">
        <v>63</v>
      </c>
      <c r="J52" s="6" t="s">
        <v>63</v>
      </c>
      <c r="K52" s="6">
        <v>30</v>
      </c>
      <c r="L52" t="str">
        <f>VLOOKUP(B52,Sheet3!A:B,2,0)</f>
        <v>30</v>
      </c>
      <c r="M52" t="b">
        <f t="shared" si="1"/>
        <v>1</v>
      </c>
    </row>
    <row r="53" ht="31.5" spans="1:13">
      <c r="A53" s="5">
        <v>11</v>
      </c>
      <c r="B53" s="6" t="s">
        <v>503</v>
      </c>
      <c r="C53" s="6" t="s">
        <v>32</v>
      </c>
      <c r="D53" s="6" t="s">
        <v>504</v>
      </c>
      <c r="E53" s="6" t="s">
        <v>505</v>
      </c>
      <c r="F53" s="6" t="s">
        <v>35</v>
      </c>
      <c r="G53" s="6" t="s">
        <v>482</v>
      </c>
      <c r="H53" s="6" t="s">
        <v>170</v>
      </c>
      <c r="I53" s="6" t="s">
        <v>506</v>
      </c>
      <c r="J53" s="6" t="s">
        <v>506</v>
      </c>
      <c r="K53" s="6">
        <v>546.56</v>
      </c>
      <c r="L53" t="e">
        <f>VLOOKUP(B53,Sheet3!A:B,2,0)</f>
        <v>#N/A</v>
      </c>
      <c r="M53" t="e">
        <f t="shared" si="1"/>
        <v>#N/A</v>
      </c>
    </row>
    <row r="54" ht="42" spans="1:13">
      <c r="A54" s="5">
        <v>12</v>
      </c>
      <c r="B54" s="6" t="s">
        <v>507</v>
      </c>
      <c r="C54" s="6" t="s">
        <v>32</v>
      </c>
      <c r="D54" s="6" t="s">
        <v>155</v>
      </c>
      <c r="E54" s="6" t="s">
        <v>508</v>
      </c>
      <c r="F54" s="6" t="s">
        <v>35</v>
      </c>
      <c r="G54" s="6" t="s">
        <v>482</v>
      </c>
      <c r="H54" s="6" t="s">
        <v>170</v>
      </c>
      <c r="I54" s="6" t="s">
        <v>55</v>
      </c>
      <c r="J54" s="6" t="s">
        <v>55</v>
      </c>
      <c r="K54" s="6">
        <v>650</v>
      </c>
      <c r="L54" t="str">
        <f>VLOOKUP(B54,Sheet3!A:B,2,0)</f>
        <v>650</v>
      </c>
      <c r="M54" t="b">
        <f t="shared" si="1"/>
        <v>1</v>
      </c>
    </row>
    <row r="55" ht="31.5" spans="1:13">
      <c r="A55" s="5">
        <v>13</v>
      </c>
      <c r="B55" s="6" t="s">
        <v>509</v>
      </c>
      <c r="C55" s="6" t="s">
        <v>32</v>
      </c>
      <c r="D55" s="6" t="s">
        <v>284</v>
      </c>
      <c r="E55" s="6" t="s">
        <v>510</v>
      </c>
      <c r="F55" s="6" t="s">
        <v>35</v>
      </c>
      <c r="G55" s="6" t="s">
        <v>482</v>
      </c>
      <c r="H55" s="6" t="s">
        <v>170</v>
      </c>
      <c r="I55" s="6" t="s">
        <v>170</v>
      </c>
      <c r="J55" s="6" t="s">
        <v>170</v>
      </c>
      <c r="K55" s="6">
        <v>900</v>
      </c>
      <c r="L55" t="str">
        <f>VLOOKUP(B55,Sheet3!A:B,2,0)</f>
        <v>900</v>
      </c>
      <c r="M55" t="b">
        <f t="shared" si="1"/>
        <v>1</v>
      </c>
    </row>
    <row r="56" ht="31.5" spans="1:13">
      <c r="A56" s="5">
        <v>14</v>
      </c>
      <c r="B56" s="6" t="s">
        <v>511</v>
      </c>
      <c r="C56" s="6" t="s">
        <v>32</v>
      </c>
      <c r="D56" s="6" t="s">
        <v>472</v>
      </c>
      <c r="E56" s="6" t="s">
        <v>512</v>
      </c>
      <c r="F56" s="6" t="s">
        <v>35</v>
      </c>
      <c r="G56" s="6" t="s">
        <v>482</v>
      </c>
      <c r="H56" s="6" t="s">
        <v>170</v>
      </c>
      <c r="I56" s="6" t="s">
        <v>170</v>
      </c>
      <c r="J56" s="6" t="s">
        <v>170</v>
      </c>
      <c r="K56" s="6">
        <v>610</v>
      </c>
      <c r="L56" t="str">
        <f>VLOOKUP(B56,Sheet3!A:B,2,0)</f>
        <v>610</v>
      </c>
      <c r="M56" t="b">
        <f t="shared" si="1"/>
        <v>1</v>
      </c>
    </row>
    <row r="57" ht="21" spans="1:13">
      <c r="A57" s="6" t="s">
        <v>132</v>
      </c>
      <c r="B57" s="6" t="s">
        <v>513</v>
      </c>
      <c r="C57" s="16"/>
      <c r="D57" s="16"/>
      <c r="E57" s="17"/>
      <c r="F57" s="16"/>
      <c r="G57" s="16"/>
      <c r="H57" s="16"/>
      <c r="I57" s="16"/>
      <c r="J57" s="16"/>
      <c r="K57" s="6">
        <f>SUM(K58:K74)</f>
        <v>8568</v>
      </c>
      <c r="L57" t="e">
        <f>VLOOKUP(B57,Sheet3!A:B,2,0)</f>
        <v>#N/A</v>
      </c>
      <c r="M57" t="e">
        <f t="shared" si="1"/>
        <v>#N/A</v>
      </c>
    </row>
    <row r="58" ht="73.5" spans="1:13">
      <c r="A58" s="6">
        <v>1</v>
      </c>
      <c r="B58" s="6" t="s">
        <v>514</v>
      </c>
      <c r="C58" s="6" t="s">
        <v>32</v>
      </c>
      <c r="D58" s="6" t="s">
        <v>515</v>
      </c>
      <c r="E58" s="6" t="s">
        <v>516</v>
      </c>
      <c r="F58" s="6" t="s">
        <v>35</v>
      </c>
      <c r="G58" s="6" t="s">
        <v>517</v>
      </c>
      <c r="H58" s="6" t="s">
        <v>218</v>
      </c>
      <c r="I58" s="6" t="s">
        <v>92</v>
      </c>
      <c r="J58" s="6" t="s">
        <v>92</v>
      </c>
      <c r="K58" s="6">
        <v>794.87</v>
      </c>
      <c r="L58" t="str">
        <f>VLOOKUP(B58,Sheet3!A:B,2,0)</f>
        <v>794.87</v>
      </c>
      <c r="M58" t="b">
        <f t="shared" si="1"/>
        <v>1</v>
      </c>
    </row>
    <row r="59" ht="31.5" spans="1:13">
      <c r="A59" s="6">
        <v>2</v>
      </c>
      <c r="B59" s="6" t="s">
        <v>689</v>
      </c>
      <c r="C59" s="6" t="s">
        <v>32</v>
      </c>
      <c r="D59" s="6" t="s">
        <v>519</v>
      </c>
      <c r="E59" s="6" t="s">
        <v>520</v>
      </c>
      <c r="F59" s="6" t="s">
        <v>35</v>
      </c>
      <c r="G59" s="6" t="s">
        <v>517</v>
      </c>
      <c r="H59" s="6" t="s">
        <v>218</v>
      </c>
      <c r="I59" s="6" t="s">
        <v>147</v>
      </c>
      <c r="J59" s="6" t="s">
        <v>147</v>
      </c>
      <c r="K59" s="6">
        <v>500</v>
      </c>
      <c r="L59" t="e">
        <f>VLOOKUP(B59,Sheet3!A:B,2,0)</f>
        <v>#N/A</v>
      </c>
      <c r="M59" t="e">
        <f t="shared" si="1"/>
        <v>#N/A</v>
      </c>
    </row>
    <row r="60" ht="63" spans="1:13">
      <c r="A60" s="6">
        <v>3</v>
      </c>
      <c r="B60" s="6" t="s">
        <v>690</v>
      </c>
      <c r="C60" s="6" t="s">
        <v>32</v>
      </c>
      <c r="D60" s="6" t="s">
        <v>522</v>
      </c>
      <c r="E60" s="6" t="s">
        <v>523</v>
      </c>
      <c r="F60" s="6" t="s">
        <v>35</v>
      </c>
      <c r="G60" s="6" t="s">
        <v>517</v>
      </c>
      <c r="H60" s="6" t="s">
        <v>218</v>
      </c>
      <c r="I60" s="6" t="s">
        <v>122</v>
      </c>
      <c r="J60" s="6" t="s">
        <v>122</v>
      </c>
      <c r="K60" s="6">
        <v>657.97</v>
      </c>
      <c r="L60" t="e">
        <f>VLOOKUP(B60,Sheet3!A:B,2,0)</f>
        <v>#N/A</v>
      </c>
      <c r="M60" t="e">
        <f t="shared" si="1"/>
        <v>#N/A</v>
      </c>
    </row>
    <row r="61" ht="73.5" spans="1:13">
      <c r="A61" s="6">
        <v>4</v>
      </c>
      <c r="B61" s="4" t="s">
        <v>524</v>
      </c>
      <c r="C61" s="4" t="s">
        <v>32</v>
      </c>
      <c r="D61" s="4" t="s">
        <v>194</v>
      </c>
      <c r="E61" s="4" t="s">
        <v>525</v>
      </c>
      <c r="F61" s="4" t="s">
        <v>35</v>
      </c>
      <c r="G61" s="4" t="s">
        <v>526</v>
      </c>
      <c r="H61" s="4" t="s">
        <v>170</v>
      </c>
      <c r="I61" s="4" t="s">
        <v>47</v>
      </c>
      <c r="J61" s="4" t="s">
        <v>47</v>
      </c>
      <c r="K61" s="4">
        <v>162</v>
      </c>
      <c r="L61" t="str">
        <f>VLOOKUP(B61,Sheet3!A:B,2,0)</f>
        <v>162</v>
      </c>
      <c r="M61" t="b">
        <f t="shared" si="1"/>
        <v>1</v>
      </c>
    </row>
    <row r="62" ht="42" spans="1:13">
      <c r="A62" s="6">
        <v>5</v>
      </c>
      <c r="B62" s="3" t="s">
        <v>243</v>
      </c>
      <c r="C62" s="4" t="s">
        <v>117</v>
      </c>
      <c r="D62" s="3" t="s">
        <v>244</v>
      </c>
      <c r="E62" s="3" t="s">
        <v>528</v>
      </c>
      <c r="F62" s="4" t="s">
        <v>246</v>
      </c>
      <c r="G62" s="3" t="s">
        <v>529</v>
      </c>
      <c r="H62" s="4" t="s">
        <v>218</v>
      </c>
      <c r="I62" s="3" t="s">
        <v>63</v>
      </c>
      <c r="J62" s="3" t="s">
        <v>63</v>
      </c>
      <c r="K62" s="19">
        <v>530</v>
      </c>
      <c r="L62" t="str">
        <f>VLOOKUP(B62,Sheet3!A:B,2,0)</f>
        <v>530</v>
      </c>
      <c r="M62" t="b">
        <f t="shared" si="1"/>
        <v>1</v>
      </c>
    </row>
    <row r="63" ht="42" spans="1:13">
      <c r="A63" s="6">
        <v>6</v>
      </c>
      <c r="B63" s="6" t="s">
        <v>530</v>
      </c>
      <c r="C63" s="6" t="s">
        <v>32</v>
      </c>
      <c r="D63" s="6" t="s">
        <v>531</v>
      </c>
      <c r="E63" s="6" t="s">
        <v>532</v>
      </c>
      <c r="F63" s="6" t="s">
        <v>35</v>
      </c>
      <c r="G63" s="6" t="s">
        <v>517</v>
      </c>
      <c r="H63" s="6" t="s">
        <v>218</v>
      </c>
      <c r="I63" s="25" t="s">
        <v>55</v>
      </c>
      <c r="J63" s="25" t="s">
        <v>55</v>
      </c>
      <c r="K63" s="6">
        <v>525.48</v>
      </c>
      <c r="L63" t="str">
        <f>VLOOKUP(B63,Sheet3!A:B,2,0)</f>
        <v>525.48</v>
      </c>
      <c r="M63" t="b">
        <f t="shared" si="1"/>
        <v>1</v>
      </c>
    </row>
    <row r="64" ht="42" spans="1:13">
      <c r="A64" s="6">
        <v>7</v>
      </c>
      <c r="B64" s="4" t="s">
        <v>533</v>
      </c>
      <c r="C64" s="4" t="s">
        <v>32</v>
      </c>
      <c r="D64" s="4" t="s">
        <v>142</v>
      </c>
      <c r="E64" s="4" t="s">
        <v>534</v>
      </c>
      <c r="F64" s="4" t="s">
        <v>35</v>
      </c>
      <c r="G64" s="4" t="s">
        <v>247</v>
      </c>
      <c r="H64" s="4" t="s">
        <v>218</v>
      </c>
      <c r="I64" s="4" t="s">
        <v>218</v>
      </c>
      <c r="J64" s="4" t="s">
        <v>218</v>
      </c>
      <c r="K64" s="19">
        <v>1570.07</v>
      </c>
      <c r="L64" t="str">
        <f>VLOOKUP(B64,Sheet3!A:B,2,0)</f>
        <v>1570.07</v>
      </c>
      <c r="M64" t="b">
        <f t="shared" si="1"/>
        <v>1</v>
      </c>
    </row>
    <row r="65" ht="42" spans="1:13">
      <c r="A65" s="6">
        <v>8</v>
      </c>
      <c r="B65" s="6" t="s">
        <v>535</v>
      </c>
      <c r="C65" s="6" t="s">
        <v>32</v>
      </c>
      <c r="D65" s="6" t="s">
        <v>536</v>
      </c>
      <c r="E65" s="6" t="s">
        <v>537</v>
      </c>
      <c r="F65" s="6" t="s">
        <v>35</v>
      </c>
      <c r="G65" s="6" t="s">
        <v>517</v>
      </c>
      <c r="H65" s="6" t="s">
        <v>218</v>
      </c>
      <c r="I65" s="6" t="s">
        <v>506</v>
      </c>
      <c r="J65" s="6" t="s">
        <v>506</v>
      </c>
      <c r="K65" s="6">
        <v>110.5</v>
      </c>
      <c r="L65" t="str">
        <f>VLOOKUP(B65,Sheet3!A:B,2,0)</f>
        <v>110.5</v>
      </c>
      <c r="M65" t="b">
        <f t="shared" si="1"/>
        <v>1</v>
      </c>
    </row>
    <row r="66" ht="31.5" spans="1:13">
      <c r="A66" s="6">
        <v>9</v>
      </c>
      <c r="B66" s="6" t="s">
        <v>538</v>
      </c>
      <c r="C66" s="6" t="s">
        <v>32</v>
      </c>
      <c r="D66" s="6" t="s">
        <v>51</v>
      </c>
      <c r="E66" s="6" t="s">
        <v>539</v>
      </c>
      <c r="F66" s="6" t="s">
        <v>35</v>
      </c>
      <c r="G66" s="25" t="s">
        <v>540</v>
      </c>
      <c r="H66" s="6" t="s">
        <v>54</v>
      </c>
      <c r="I66" s="6" t="s">
        <v>55</v>
      </c>
      <c r="J66" s="6" t="s">
        <v>55</v>
      </c>
      <c r="K66" s="6">
        <v>732.73</v>
      </c>
      <c r="L66" t="str">
        <f>VLOOKUP(B66,Sheet3!A:B,2,0)</f>
        <v>732.73</v>
      </c>
      <c r="M66" t="b">
        <f t="shared" si="1"/>
        <v>1</v>
      </c>
    </row>
    <row r="67" ht="73.5" spans="1:13">
      <c r="A67" s="6">
        <v>10</v>
      </c>
      <c r="B67" s="26" t="s">
        <v>691</v>
      </c>
      <c r="C67" s="25" t="s">
        <v>117</v>
      </c>
      <c r="D67" s="26" t="s">
        <v>295</v>
      </c>
      <c r="E67" s="26" t="s">
        <v>542</v>
      </c>
      <c r="F67" s="25" t="s">
        <v>543</v>
      </c>
      <c r="G67" s="25" t="s">
        <v>544</v>
      </c>
      <c r="H67" s="26" t="s">
        <v>54</v>
      </c>
      <c r="I67" s="26" t="s">
        <v>147</v>
      </c>
      <c r="J67" s="26" t="s">
        <v>147</v>
      </c>
      <c r="K67" s="35">
        <v>713</v>
      </c>
      <c r="L67" t="e">
        <f>VLOOKUP(B67,Sheet3!A:B,2,0)</f>
        <v>#N/A</v>
      </c>
      <c r="M67" t="e">
        <f t="shared" si="1"/>
        <v>#N/A</v>
      </c>
    </row>
    <row r="68" ht="52.5" spans="1:13">
      <c r="A68" s="6">
        <v>11</v>
      </c>
      <c r="B68" s="25" t="s">
        <v>299</v>
      </c>
      <c r="C68" s="25" t="s">
        <v>32</v>
      </c>
      <c r="D68" s="25" t="s">
        <v>300</v>
      </c>
      <c r="E68" s="25" t="s">
        <v>545</v>
      </c>
      <c r="F68" s="25" t="s">
        <v>543</v>
      </c>
      <c r="G68" s="25" t="s">
        <v>546</v>
      </c>
      <c r="H68" s="26" t="s">
        <v>54</v>
      </c>
      <c r="I68" s="25" t="s">
        <v>47</v>
      </c>
      <c r="J68" s="25" t="s">
        <v>47</v>
      </c>
      <c r="K68" s="35">
        <v>503</v>
      </c>
      <c r="L68" t="str">
        <f>VLOOKUP(B68,Sheet3!A:B,2,0)</f>
        <v>503</v>
      </c>
      <c r="M68" t="b">
        <f t="shared" si="1"/>
        <v>1</v>
      </c>
    </row>
    <row r="69" ht="63" spans="1:13">
      <c r="A69" s="6">
        <v>12</v>
      </c>
      <c r="B69" s="27" t="s">
        <v>306</v>
      </c>
      <c r="C69" s="28" t="s">
        <v>32</v>
      </c>
      <c r="D69" s="28" t="s">
        <v>307</v>
      </c>
      <c r="E69" s="27" t="s">
        <v>548</v>
      </c>
      <c r="F69" s="25" t="s">
        <v>543</v>
      </c>
      <c r="G69" s="27" t="s">
        <v>549</v>
      </c>
      <c r="H69" s="26" t="s">
        <v>54</v>
      </c>
      <c r="I69" s="27" t="s">
        <v>550</v>
      </c>
      <c r="J69" s="27" t="s">
        <v>550</v>
      </c>
      <c r="K69" s="35">
        <v>166</v>
      </c>
      <c r="L69" t="e">
        <f>VLOOKUP(B69,Sheet3!A:B,2,0)</f>
        <v>#N/A</v>
      </c>
      <c r="M69" t="e">
        <f t="shared" ref="M69:M97" si="2">TRIM(K69)=L69</f>
        <v>#N/A</v>
      </c>
    </row>
    <row r="70" ht="52.5" spans="1:13">
      <c r="A70" s="6">
        <v>13</v>
      </c>
      <c r="B70" s="27" t="s">
        <v>551</v>
      </c>
      <c r="C70" s="28" t="s">
        <v>32</v>
      </c>
      <c r="D70" s="27" t="s">
        <v>311</v>
      </c>
      <c r="E70" s="27" t="s">
        <v>552</v>
      </c>
      <c r="F70" s="25" t="s">
        <v>543</v>
      </c>
      <c r="G70" s="25" t="s">
        <v>546</v>
      </c>
      <c r="H70" s="26" t="s">
        <v>54</v>
      </c>
      <c r="I70" s="27" t="s">
        <v>553</v>
      </c>
      <c r="J70" s="27" t="s">
        <v>553</v>
      </c>
      <c r="K70" s="35">
        <v>532</v>
      </c>
      <c r="L70" t="str">
        <f>VLOOKUP(B70,Sheet3!A:B,2,0)</f>
        <v>532</v>
      </c>
      <c r="M70" t="b">
        <f t="shared" si="2"/>
        <v>1</v>
      </c>
    </row>
    <row r="71" ht="63" spans="1:13">
      <c r="A71" s="6">
        <v>14</v>
      </c>
      <c r="B71" s="27" t="s">
        <v>314</v>
      </c>
      <c r="C71" s="28" t="s">
        <v>32</v>
      </c>
      <c r="D71" s="29" t="s">
        <v>315</v>
      </c>
      <c r="E71" s="25" t="s">
        <v>554</v>
      </c>
      <c r="F71" s="25" t="s">
        <v>543</v>
      </c>
      <c r="G71" s="25" t="s">
        <v>546</v>
      </c>
      <c r="H71" s="26" t="s">
        <v>54</v>
      </c>
      <c r="I71" s="25" t="s">
        <v>555</v>
      </c>
      <c r="J71" s="25" t="s">
        <v>555</v>
      </c>
      <c r="K71" s="35">
        <v>396</v>
      </c>
      <c r="L71" t="str">
        <f>VLOOKUP(B71,Sheet3!A:B,2,0)</f>
        <v>396</v>
      </c>
      <c r="M71" t="b">
        <f t="shared" si="2"/>
        <v>1</v>
      </c>
    </row>
    <row r="72" ht="63" spans="1:13">
      <c r="A72" s="6">
        <v>15</v>
      </c>
      <c r="B72" s="27" t="s">
        <v>692</v>
      </c>
      <c r="C72" s="28" t="s">
        <v>32</v>
      </c>
      <c r="D72" s="29" t="s">
        <v>557</v>
      </c>
      <c r="E72" s="25" t="s">
        <v>558</v>
      </c>
      <c r="F72" s="25" t="s">
        <v>543</v>
      </c>
      <c r="G72" s="25" t="s">
        <v>546</v>
      </c>
      <c r="H72" s="26" t="s">
        <v>54</v>
      </c>
      <c r="I72" s="25" t="s">
        <v>506</v>
      </c>
      <c r="J72" s="25" t="s">
        <v>506</v>
      </c>
      <c r="K72" s="35">
        <v>386.46</v>
      </c>
      <c r="L72" t="e">
        <f>VLOOKUP(B72,Sheet3!A:B,2,0)</f>
        <v>#N/A</v>
      </c>
      <c r="M72" t="e">
        <f t="shared" si="2"/>
        <v>#N/A</v>
      </c>
    </row>
    <row r="73" ht="42" spans="1:13">
      <c r="A73" s="6">
        <v>16</v>
      </c>
      <c r="B73" s="3" t="s">
        <v>238</v>
      </c>
      <c r="C73" s="4" t="s">
        <v>117</v>
      </c>
      <c r="D73" s="3" t="s">
        <v>51</v>
      </c>
      <c r="E73" s="3" t="s">
        <v>559</v>
      </c>
      <c r="F73" s="4" t="s">
        <v>240</v>
      </c>
      <c r="G73" s="3" t="s">
        <v>241</v>
      </c>
      <c r="H73" s="4" t="s">
        <v>218</v>
      </c>
      <c r="I73" s="4" t="s">
        <v>55</v>
      </c>
      <c r="J73" s="4" t="s">
        <v>55</v>
      </c>
      <c r="K73" s="19">
        <v>188.92</v>
      </c>
      <c r="L73" t="str">
        <f>VLOOKUP(B73,Sheet3!A:B,2,0)</f>
        <v>188.92</v>
      </c>
      <c r="M73" t="b">
        <f t="shared" si="2"/>
        <v>1</v>
      </c>
    </row>
    <row r="74" ht="31.5" spans="1:13">
      <c r="A74" s="6">
        <v>17</v>
      </c>
      <c r="B74" s="4" t="s">
        <v>560</v>
      </c>
      <c r="C74" s="4" t="s">
        <v>32</v>
      </c>
      <c r="D74" s="4" t="s">
        <v>210</v>
      </c>
      <c r="E74" s="4" t="s">
        <v>211</v>
      </c>
      <c r="F74" s="4" t="s">
        <v>35</v>
      </c>
      <c r="G74" s="4" t="s">
        <v>213</v>
      </c>
      <c r="H74" s="4" t="s">
        <v>170</v>
      </c>
      <c r="I74" s="4" t="s">
        <v>150</v>
      </c>
      <c r="J74" s="4" t="s">
        <v>150</v>
      </c>
      <c r="K74" s="4">
        <v>99</v>
      </c>
      <c r="L74" t="str">
        <f>VLOOKUP(B74,Sheet3!A:B,2,0)</f>
        <v>99</v>
      </c>
      <c r="M74" t="b">
        <f t="shared" si="2"/>
        <v>1</v>
      </c>
    </row>
    <row r="75" ht="21" spans="1:13">
      <c r="A75" s="6" t="s">
        <v>163</v>
      </c>
      <c r="B75" s="6" t="s">
        <v>561</v>
      </c>
      <c r="C75" s="16"/>
      <c r="D75" s="16"/>
      <c r="E75" s="17"/>
      <c r="F75" s="16"/>
      <c r="G75" s="16"/>
      <c r="H75" s="16"/>
      <c r="I75" s="16"/>
      <c r="J75" s="16"/>
      <c r="K75" s="6">
        <f>SUM(K76:K77)</f>
        <v>3394.7</v>
      </c>
      <c r="L75" t="e">
        <f>VLOOKUP(B75,Sheet3!A:B,2,0)</f>
        <v>#N/A</v>
      </c>
      <c r="M75" t="e">
        <f t="shared" si="2"/>
        <v>#N/A</v>
      </c>
    </row>
    <row r="76" ht="84" spans="1:13">
      <c r="A76" s="6">
        <v>1</v>
      </c>
      <c r="B76" s="3" t="s">
        <v>562</v>
      </c>
      <c r="C76" s="4" t="s">
        <v>117</v>
      </c>
      <c r="D76" s="3" t="s">
        <v>563</v>
      </c>
      <c r="E76" s="3" t="s">
        <v>564</v>
      </c>
      <c r="F76" s="4" t="s">
        <v>565</v>
      </c>
      <c r="G76" s="3" t="s">
        <v>228</v>
      </c>
      <c r="H76" s="4" t="s">
        <v>218</v>
      </c>
      <c r="I76" s="4" t="s">
        <v>218</v>
      </c>
      <c r="J76" s="4" t="s">
        <v>218</v>
      </c>
      <c r="K76" s="19">
        <v>2048</v>
      </c>
      <c r="L76" t="str">
        <f>VLOOKUP(B76,Sheet3!A:B,2,0)</f>
        <v>2048</v>
      </c>
      <c r="M76" t="b">
        <f t="shared" si="2"/>
        <v>1</v>
      </c>
    </row>
    <row r="77" ht="84" spans="1:13">
      <c r="A77" s="6">
        <v>2</v>
      </c>
      <c r="B77" s="4" t="s">
        <v>225</v>
      </c>
      <c r="C77" s="4" t="s">
        <v>32</v>
      </c>
      <c r="D77" s="4" t="s">
        <v>566</v>
      </c>
      <c r="E77" s="4" t="s">
        <v>567</v>
      </c>
      <c r="F77" s="4" t="s">
        <v>327</v>
      </c>
      <c r="G77" s="3" t="s">
        <v>228</v>
      </c>
      <c r="H77" s="30" t="s">
        <v>218</v>
      </c>
      <c r="I77" s="36" t="s">
        <v>218</v>
      </c>
      <c r="J77" s="36" t="s">
        <v>218</v>
      </c>
      <c r="K77" s="19">
        <v>1346.7</v>
      </c>
      <c r="L77" t="str">
        <f>VLOOKUP(B77,Sheet3!A:B,2,0)</f>
        <v>1346.7</v>
      </c>
      <c r="M77" t="b">
        <f t="shared" si="2"/>
        <v>1</v>
      </c>
    </row>
    <row r="78" spans="1:13">
      <c r="A78" s="15" t="s">
        <v>323</v>
      </c>
      <c r="B78" s="15" t="s">
        <v>253</v>
      </c>
      <c r="C78" s="16"/>
      <c r="D78" s="16"/>
      <c r="E78" s="17"/>
      <c r="F78" s="16"/>
      <c r="G78" s="16"/>
      <c r="H78" s="16"/>
      <c r="I78" s="16"/>
      <c r="J78" s="16"/>
      <c r="K78" s="6">
        <f>SUM(K79:K87)</f>
        <v>1605</v>
      </c>
      <c r="L78" t="e">
        <f>VLOOKUP(B78,Sheet3!A:B,2,0)</f>
        <v>#N/A</v>
      </c>
      <c r="M78" t="e">
        <f t="shared" si="2"/>
        <v>#N/A</v>
      </c>
    </row>
    <row r="79" ht="105" spans="1:13">
      <c r="A79" s="6">
        <v>1</v>
      </c>
      <c r="B79" s="4" t="s">
        <v>568</v>
      </c>
      <c r="C79" s="4" t="s">
        <v>32</v>
      </c>
      <c r="D79" s="4" t="s">
        <v>255</v>
      </c>
      <c r="E79" s="4" t="s">
        <v>569</v>
      </c>
      <c r="F79" s="4" t="s">
        <v>570</v>
      </c>
      <c r="G79" s="4" t="s">
        <v>257</v>
      </c>
      <c r="H79" s="31" t="s">
        <v>258</v>
      </c>
      <c r="I79" s="4" t="s">
        <v>147</v>
      </c>
      <c r="J79" s="4" t="s">
        <v>147</v>
      </c>
      <c r="K79" s="19">
        <v>200</v>
      </c>
      <c r="L79" t="str">
        <f>VLOOKUP(B79,Sheet3!A:B,2,0)</f>
        <v>200</v>
      </c>
      <c r="M79" t="b">
        <f t="shared" si="2"/>
        <v>1</v>
      </c>
    </row>
    <row r="80" ht="157.5" spans="1:13">
      <c r="A80" s="6">
        <v>2</v>
      </c>
      <c r="B80" s="4" t="s">
        <v>571</v>
      </c>
      <c r="C80" s="4" t="s">
        <v>32</v>
      </c>
      <c r="D80" s="4" t="s">
        <v>261</v>
      </c>
      <c r="E80" s="4" t="s">
        <v>572</v>
      </c>
      <c r="F80" s="4" t="s">
        <v>570</v>
      </c>
      <c r="G80" s="4" t="s">
        <v>263</v>
      </c>
      <c r="H80" s="31" t="s">
        <v>258</v>
      </c>
      <c r="I80" s="4" t="s">
        <v>122</v>
      </c>
      <c r="J80" s="4" t="s">
        <v>122</v>
      </c>
      <c r="K80" s="19">
        <v>180</v>
      </c>
      <c r="L80" t="str">
        <f>VLOOKUP(B80,Sheet3!A:B,2,0)</f>
        <v>180</v>
      </c>
      <c r="M80" t="b">
        <f t="shared" si="2"/>
        <v>1</v>
      </c>
    </row>
    <row r="81" ht="126" spans="1:13">
      <c r="A81" s="6">
        <v>3</v>
      </c>
      <c r="B81" s="4" t="s">
        <v>264</v>
      </c>
      <c r="C81" s="4" t="s">
        <v>32</v>
      </c>
      <c r="D81" s="4" t="s">
        <v>265</v>
      </c>
      <c r="E81" s="4" t="s">
        <v>573</v>
      </c>
      <c r="F81" s="4" t="s">
        <v>570</v>
      </c>
      <c r="G81" s="4" t="s">
        <v>267</v>
      </c>
      <c r="H81" s="31" t="s">
        <v>258</v>
      </c>
      <c r="I81" s="4" t="s">
        <v>47</v>
      </c>
      <c r="J81" s="4" t="s">
        <v>47</v>
      </c>
      <c r="K81" s="19">
        <v>200</v>
      </c>
      <c r="L81" t="str">
        <f>VLOOKUP(B81,Sheet3!A:B,2,0)</f>
        <v>200</v>
      </c>
      <c r="M81" t="b">
        <f t="shared" si="2"/>
        <v>1</v>
      </c>
    </row>
    <row r="82" ht="199.5" spans="1:13">
      <c r="A82" s="6">
        <v>4</v>
      </c>
      <c r="B82" s="4" t="s">
        <v>574</v>
      </c>
      <c r="C82" s="4" t="s">
        <v>32</v>
      </c>
      <c r="D82" s="4" t="s">
        <v>269</v>
      </c>
      <c r="E82" s="4" t="s">
        <v>575</v>
      </c>
      <c r="F82" s="4" t="s">
        <v>570</v>
      </c>
      <c r="G82" s="4" t="s">
        <v>271</v>
      </c>
      <c r="H82" s="31" t="s">
        <v>258</v>
      </c>
      <c r="I82" s="4" t="s">
        <v>150</v>
      </c>
      <c r="J82" s="4" t="s">
        <v>150</v>
      </c>
      <c r="K82" s="19">
        <v>108</v>
      </c>
      <c r="L82" t="str">
        <f>VLOOKUP(B82,Sheet3!A:B,2,0)</f>
        <v>108</v>
      </c>
      <c r="M82" t="b">
        <f t="shared" si="2"/>
        <v>1</v>
      </c>
    </row>
    <row r="83" ht="84" spans="1:13">
      <c r="A83" s="6">
        <v>5</v>
      </c>
      <c r="B83" s="4" t="s">
        <v>576</v>
      </c>
      <c r="C83" s="4" t="s">
        <v>32</v>
      </c>
      <c r="D83" s="4" t="s">
        <v>273</v>
      </c>
      <c r="E83" s="4" t="s">
        <v>577</v>
      </c>
      <c r="F83" s="4" t="s">
        <v>570</v>
      </c>
      <c r="G83" s="4" t="s">
        <v>275</v>
      </c>
      <c r="H83" s="31" t="s">
        <v>258</v>
      </c>
      <c r="I83" s="4" t="s">
        <v>55</v>
      </c>
      <c r="J83" s="4" t="s">
        <v>55</v>
      </c>
      <c r="K83" s="19">
        <v>188</v>
      </c>
      <c r="L83" t="str">
        <f>VLOOKUP(B83,Sheet3!A:B,2,0)</f>
        <v>188</v>
      </c>
      <c r="M83" t="b">
        <f t="shared" si="2"/>
        <v>1</v>
      </c>
    </row>
    <row r="84" ht="115.5" spans="1:13">
      <c r="A84" s="6">
        <v>6</v>
      </c>
      <c r="B84" s="4" t="s">
        <v>578</v>
      </c>
      <c r="C84" s="4" t="s">
        <v>32</v>
      </c>
      <c r="D84" s="4" t="s">
        <v>111</v>
      </c>
      <c r="E84" s="4" t="s">
        <v>579</v>
      </c>
      <c r="F84" s="4" t="s">
        <v>570</v>
      </c>
      <c r="G84" s="4" t="s">
        <v>278</v>
      </c>
      <c r="H84" s="31" t="s">
        <v>258</v>
      </c>
      <c r="I84" s="4" t="s">
        <v>55</v>
      </c>
      <c r="J84" s="4" t="s">
        <v>55</v>
      </c>
      <c r="K84" s="19">
        <v>143</v>
      </c>
      <c r="L84" t="str">
        <f>VLOOKUP(B84,Sheet3!A:B,2,0)</f>
        <v>143</v>
      </c>
      <c r="M84" t="b">
        <f t="shared" si="2"/>
        <v>1</v>
      </c>
    </row>
    <row r="85" ht="136.5" spans="1:13">
      <c r="A85" s="6">
        <v>7</v>
      </c>
      <c r="B85" s="18" t="s">
        <v>580</v>
      </c>
      <c r="C85" s="18" t="s">
        <v>32</v>
      </c>
      <c r="D85" s="18" t="s">
        <v>100</v>
      </c>
      <c r="E85" s="18" t="s">
        <v>581</v>
      </c>
      <c r="F85" s="4" t="s">
        <v>570</v>
      </c>
      <c r="G85" s="4" t="s">
        <v>582</v>
      </c>
      <c r="H85" s="31" t="s">
        <v>258</v>
      </c>
      <c r="I85" s="18" t="s">
        <v>92</v>
      </c>
      <c r="J85" s="18" t="s">
        <v>92</v>
      </c>
      <c r="K85" s="18">
        <v>200</v>
      </c>
      <c r="L85" t="str">
        <f>VLOOKUP(B85,Sheet3!A:B,2,0)</f>
        <v>200</v>
      </c>
      <c r="M85" t="b">
        <f t="shared" si="2"/>
        <v>1</v>
      </c>
    </row>
    <row r="86" ht="73.5" spans="1:13">
      <c r="A86" s="6">
        <v>8</v>
      </c>
      <c r="B86" s="18" t="s">
        <v>583</v>
      </c>
      <c r="C86" s="18" t="s">
        <v>32</v>
      </c>
      <c r="D86" s="18" t="s">
        <v>284</v>
      </c>
      <c r="E86" s="18" t="s">
        <v>584</v>
      </c>
      <c r="F86" s="4" t="s">
        <v>570</v>
      </c>
      <c r="G86" s="4" t="s">
        <v>585</v>
      </c>
      <c r="H86" s="31" t="s">
        <v>258</v>
      </c>
      <c r="I86" s="18" t="s">
        <v>92</v>
      </c>
      <c r="J86" s="18" t="s">
        <v>92</v>
      </c>
      <c r="K86" s="18">
        <v>197</v>
      </c>
      <c r="L86" t="str">
        <f>VLOOKUP(B86,Sheet3!A:B,2,0)</f>
        <v>197</v>
      </c>
      <c r="M86" t="b">
        <f t="shared" si="2"/>
        <v>1</v>
      </c>
    </row>
    <row r="87" ht="115.5" spans="1:13">
      <c r="A87" s="6">
        <v>9</v>
      </c>
      <c r="B87" s="4" t="s">
        <v>586</v>
      </c>
      <c r="C87" s="4" t="s">
        <v>32</v>
      </c>
      <c r="D87" s="4" t="s">
        <v>83</v>
      </c>
      <c r="E87" s="32" t="s">
        <v>587</v>
      </c>
      <c r="F87" s="4" t="s">
        <v>570</v>
      </c>
      <c r="G87" s="4" t="s">
        <v>290</v>
      </c>
      <c r="H87" s="31" t="s">
        <v>258</v>
      </c>
      <c r="I87" s="4" t="s">
        <v>70</v>
      </c>
      <c r="J87" s="4" t="s">
        <v>70</v>
      </c>
      <c r="K87" s="19">
        <v>189</v>
      </c>
      <c r="L87" t="str">
        <f>VLOOKUP(B87,Sheet3!A:B,2,0)</f>
        <v>189</v>
      </c>
      <c r="M87" t="b">
        <f t="shared" si="2"/>
        <v>1</v>
      </c>
    </row>
    <row r="88" ht="63" spans="1:13">
      <c r="A88" s="6" t="s">
        <v>331</v>
      </c>
      <c r="B88" s="33" t="s">
        <v>324</v>
      </c>
      <c r="C88" s="11" t="s">
        <v>32</v>
      </c>
      <c r="D88" s="3" t="s">
        <v>325</v>
      </c>
      <c r="E88" s="3" t="s">
        <v>326</v>
      </c>
      <c r="F88" s="3" t="s">
        <v>327</v>
      </c>
      <c r="G88" s="3" t="s">
        <v>328</v>
      </c>
      <c r="H88" s="34" t="s">
        <v>38</v>
      </c>
      <c r="I88" s="34" t="s">
        <v>38</v>
      </c>
      <c r="J88" s="34" t="s">
        <v>38</v>
      </c>
      <c r="K88" s="20">
        <v>110</v>
      </c>
      <c r="L88" t="str">
        <f>VLOOKUP(B88,Sheet3!A:B,2,0)</f>
        <v>110</v>
      </c>
      <c r="M88" t="b">
        <f t="shared" si="2"/>
        <v>1</v>
      </c>
    </row>
    <row r="89" ht="13.5" spans="1:13">
      <c r="A89" s="15" t="s">
        <v>360</v>
      </c>
      <c r="B89" s="15" t="s">
        <v>588</v>
      </c>
      <c r="C89" s="6"/>
      <c r="D89" s="6"/>
      <c r="E89" s="6"/>
      <c r="F89" s="6"/>
      <c r="G89" s="6"/>
      <c r="H89" s="6"/>
      <c r="I89" s="6"/>
      <c r="J89" s="6"/>
      <c r="K89" s="6">
        <f>SUM(K90:K97)</f>
        <v>76.5</v>
      </c>
      <c r="L89" t="e">
        <f>VLOOKUP(B89,Sheet3!A:B,2,0)</f>
        <v>#N/A</v>
      </c>
      <c r="M89" t="e">
        <f t="shared" si="2"/>
        <v>#N/A</v>
      </c>
    </row>
    <row r="90" ht="42" spans="1:13">
      <c r="A90" s="7">
        <v>1</v>
      </c>
      <c r="B90" s="4" t="s">
        <v>333</v>
      </c>
      <c r="C90" s="4" t="s">
        <v>32</v>
      </c>
      <c r="D90" s="4" t="s">
        <v>118</v>
      </c>
      <c r="E90" s="3" t="s">
        <v>334</v>
      </c>
      <c r="F90" s="3" t="s">
        <v>327</v>
      </c>
      <c r="G90" s="3" t="s">
        <v>335</v>
      </c>
      <c r="H90" s="34" t="s">
        <v>336</v>
      </c>
      <c r="I90" s="34" t="s">
        <v>336</v>
      </c>
      <c r="J90" s="4" t="s">
        <v>122</v>
      </c>
      <c r="K90" s="19">
        <v>4.5</v>
      </c>
      <c r="L90" t="str">
        <f>VLOOKUP(B90,Sheet3!A:B,2,0)</f>
        <v>4.5</v>
      </c>
      <c r="M90" t="b">
        <f t="shared" si="2"/>
        <v>1</v>
      </c>
    </row>
    <row r="91" ht="42" spans="1:13">
      <c r="A91" s="7">
        <v>2</v>
      </c>
      <c r="B91" s="4" t="s">
        <v>339</v>
      </c>
      <c r="C91" s="4" t="s">
        <v>32</v>
      </c>
      <c r="D91" s="4" t="s">
        <v>135</v>
      </c>
      <c r="E91" s="3" t="s">
        <v>334</v>
      </c>
      <c r="F91" s="3" t="s">
        <v>327</v>
      </c>
      <c r="G91" s="3" t="s">
        <v>335</v>
      </c>
      <c r="H91" s="34" t="s">
        <v>336</v>
      </c>
      <c r="I91" s="34" t="s">
        <v>336</v>
      </c>
      <c r="J91" s="4" t="s">
        <v>92</v>
      </c>
      <c r="K91" s="19">
        <v>17.1</v>
      </c>
      <c r="L91" t="str">
        <f>VLOOKUP(B91,Sheet3!A:B,2,0)</f>
        <v>17.1</v>
      </c>
      <c r="M91" t="b">
        <f t="shared" si="2"/>
        <v>1</v>
      </c>
    </row>
    <row r="92" ht="42" spans="1:13">
      <c r="A92" s="7">
        <v>3</v>
      </c>
      <c r="B92" s="4" t="s">
        <v>342</v>
      </c>
      <c r="C92" s="4" t="s">
        <v>32</v>
      </c>
      <c r="D92" s="4" t="s">
        <v>155</v>
      </c>
      <c r="E92" s="3" t="s">
        <v>334</v>
      </c>
      <c r="F92" s="3" t="s">
        <v>327</v>
      </c>
      <c r="G92" s="3" t="s">
        <v>335</v>
      </c>
      <c r="H92" s="34" t="s">
        <v>336</v>
      </c>
      <c r="I92" s="34" t="s">
        <v>336</v>
      </c>
      <c r="J92" s="4" t="s">
        <v>55</v>
      </c>
      <c r="K92" s="19">
        <v>9.45</v>
      </c>
      <c r="L92" t="str">
        <f>VLOOKUP(B92,Sheet3!A:B,2,0)</f>
        <v>9.45</v>
      </c>
      <c r="M92" t="b">
        <f t="shared" si="2"/>
        <v>1</v>
      </c>
    </row>
    <row r="93" ht="42" spans="1:13">
      <c r="A93" s="7">
        <v>4</v>
      </c>
      <c r="B93" s="4" t="s">
        <v>345</v>
      </c>
      <c r="C93" s="4" t="s">
        <v>32</v>
      </c>
      <c r="D93" s="4" t="s">
        <v>157</v>
      </c>
      <c r="E93" s="3" t="s">
        <v>334</v>
      </c>
      <c r="F93" s="3" t="s">
        <v>327</v>
      </c>
      <c r="G93" s="3" t="s">
        <v>335</v>
      </c>
      <c r="H93" s="34" t="s">
        <v>336</v>
      </c>
      <c r="I93" s="34" t="s">
        <v>336</v>
      </c>
      <c r="J93" s="4" t="s">
        <v>63</v>
      </c>
      <c r="K93" s="19">
        <v>3.6</v>
      </c>
      <c r="L93" t="str">
        <f>VLOOKUP(B93,Sheet3!A:B,2,0)</f>
        <v>3.6</v>
      </c>
      <c r="M93" t="b">
        <f t="shared" si="2"/>
        <v>1</v>
      </c>
    </row>
    <row r="94" ht="42" spans="1:13">
      <c r="A94" s="7">
        <v>5</v>
      </c>
      <c r="B94" s="4" t="s">
        <v>348</v>
      </c>
      <c r="C94" s="4" t="s">
        <v>32</v>
      </c>
      <c r="D94" s="4" t="s">
        <v>142</v>
      </c>
      <c r="E94" s="3" t="s">
        <v>334</v>
      </c>
      <c r="F94" s="3" t="s">
        <v>327</v>
      </c>
      <c r="G94" s="3" t="s">
        <v>335</v>
      </c>
      <c r="H94" s="34" t="s">
        <v>336</v>
      </c>
      <c r="I94" s="34" t="s">
        <v>336</v>
      </c>
      <c r="J94" s="4" t="s">
        <v>47</v>
      </c>
      <c r="K94" s="19">
        <v>3.45</v>
      </c>
      <c r="L94" t="str">
        <f>VLOOKUP(B94,Sheet3!A:B,2,0)</f>
        <v>3.45</v>
      </c>
      <c r="M94" t="b">
        <f t="shared" si="2"/>
        <v>1</v>
      </c>
    </row>
    <row r="95" ht="42" spans="1:13">
      <c r="A95" s="7">
        <v>6</v>
      </c>
      <c r="B95" s="4" t="s">
        <v>351</v>
      </c>
      <c r="C95" s="4" t="s">
        <v>32</v>
      </c>
      <c r="D95" s="4" t="s">
        <v>145</v>
      </c>
      <c r="E95" s="3" t="s">
        <v>334</v>
      </c>
      <c r="F95" s="3" t="s">
        <v>327</v>
      </c>
      <c r="G95" s="3" t="s">
        <v>335</v>
      </c>
      <c r="H95" s="34" t="s">
        <v>336</v>
      </c>
      <c r="I95" s="34" t="s">
        <v>336</v>
      </c>
      <c r="J95" s="4" t="s">
        <v>147</v>
      </c>
      <c r="K95" s="19">
        <v>12</v>
      </c>
      <c r="L95" t="str">
        <f>VLOOKUP(B95,Sheet3!A:B,2,0)</f>
        <v>12</v>
      </c>
      <c r="M95" t="b">
        <f t="shared" si="2"/>
        <v>1</v>
      </c>
    </row>
    <row r="96" ht="42" spans="1:13">
      <c r="A96" s="7">
        <v>7</v>
      </c>
      <c r="B96" s="4" t="s">
        <v>354</v>
      </c>
      <c r="C96" s="4" t="s">
        <v>32</v>
      </c>
      <c r="D96" s="4" t="s">
        <v>161</v>
      </c>
      <c r="E96" s="3" t="s">
        <v>334</v>
      </c>
      <c r="F96" s="3" t="s">
        <v>327</v>
      </c>
      <c r="G96" s="3" t="s">
        <v>335</v>
      </c>
      <c r="H96" s="34" t="s">
        <v>336</v>
      </c>
      <c r="I96" s="34" t="s">
        <v>336</v>
      </c>
      <c r="J96" s="4" t="s">
        <v>70</v>
      </c>
      <c r="K96" s="19">
        <v>13.5</v>
      </c>
      <c r="L96" t="str">
        <f>VLOOKUP(B96,Sheet3!A:B,2,0)</f>
        <v>13.5</v>
      </c>
      <c r="M96" t="b">
        <f t="shared" si="2"/>
        <v>1</v>
      </c>
    </row>
    <row r="97" ht="42" spans="1:13">
      <c r="A97" s="7">
        <v>8</v>
      </c>
      <c r="B97" s="4" t="s">
        <v>357</v>
      </c>
      <c r="C97" s="4" t="s">
        <v>32</v>
      </c>
      <c r="D97" s="4" t="s">
        <v>149</v>
      </c>
      <c r="E97" s="3" t="s">
        <v>334</v>
      </c>
      <c r="F97" s="3" t="s">
        <v>327</v>
      </c>
      <c r="G97" s="3" t="s">
        <v>335</v>
      </c>
      <c r="H97" s="34" t="s">
        <v>336</v>
      </c>
      <c r="I97" s="34" t="s">
        <v>336</v>
      </c>
      <c r="J97" s="4" t="s">
        <v>150</v>
      </c>
      <c r="K97" s="19">
        <v>12.9</v>
      </c>
      <c r="L97" t="str">
        <f>VLOOKUP(B97,Sheet3!A:B,2,0)</f>
        <v>12.9</v>
      </c>
      <c r="M97" t="b">
        <f t="shared" si="2"/>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2021-06-02T01:16:00Z</dcterms:created>
  <dcterms:modified xsi:type="dcterms:W3CDTF">2022-12-22T07:53:44Z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CFB3DB2248194781A5E32FC4EE47FC6D</vt:lpwstr>
  </property>
  <property fmtid="{D5CDD505-2E9C-101B-9397-08002B2CF9AE}" pid="3" name="KSOProductBuildVer">
    <vt:lpwstr>2052-11.1.0.12980</vt:lpwstr>
  </property>
</Properties>
</file>